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6985" windowHeight="10455"/>
  </bookViews>
  <sheets>
    <sheet name="Отчет" sheetId="1" r:id="rId1"/>
  </sheets>
  <externalReferences>
    <externalReference r:id="rId2"/>
  </externalReferences>
  <definedNames>
    <definedName name="_xlnm._FilterDatabase" localSheetId="0" hidden="1">Отчет!$S$1:$T$405</definedName>
    <definedName name="_xlnm.Print_Area" localSheetId="0">Отчет!$A$1:$R$413</definedName>
  </definedNames>
  <calcPr calcId="162913"/>
</workbook>
</file>

<file path=xl/calcChain.xml><?xml version="1.0" encoding="utf-8"?>
<calcChain xmlns="http://schemas.openxmlformats.org/spreadsheetml/2006/main">
  <c r="K405" i="1" l="1"/>
  <c r="N405" i="1" s="1"/>
  <c r="J405" i="1"/>
  <c r="T405" i="1" s="1"/>
  <c r="E405" i="1"/>
  <c r="B405" i="1"/>
  <c r="K404" i="1"/>
  <c r="N404" i="1" s="1"/>
  <c r="J404" i="1"/>
  <c r="T404" i="1" s="1"/>
  <c r="T403" i="1" s="1"/>
  <c r="T402" i="1" s="1"/>
  <c r="T401" i="1" s="1"/>
  <c r="T400" i="1" s="1"/>
  <c r="T399" i="1" s="1"/>
  <c r="T398" i="1" s="1"/>
  <c r="T397" i="1" s="1"/>
  <c r="T396" i="1" s="1"/>
  <c r="E404" i="1"/>
  <c r="B404" i="1"/>
  <c r="O395" i="1"/>
  <c r="N395" i="1"/>
  <c r="Q395" i="1" s="1"/>
  <c r="O394" i="1"/>
  <c r="N394" i="1"/>
  <c r="Q394" i="1" s="1"/>
  <c r="O393" i="1"/>
  <c r="N393" i="1"/>
  <c r="Q393" i="1" s="1"/>
  <c r="O392" i="1"/>
  <c r="N392" i="1"/>
  <c r="Q392" i="1" s="1"/>
  <c r="A392" i="1"/>
  <c r="A405" i="1" s="1"/>
  <c r="O391" i="1"/>
  <c r="N391" i="1"/>
  <c r="T391" i="1" s="1"/>
  <c r="T390" i="1"/>
  <c r="A390" i="1"/>
  <c r="A404" i="1" s="1"/>
  <c r="K378" i="1"/>
  <c r="J378" i="1"/>
  <c r="T378" i="1" s="1"/>
  <c r="D378" i="1"/>
  <c r="C378" i="1"/>
  <c r="B378" i="1"/>
  <c r="K377" i="1"/>
  <c r="J377" i="1"/>
  <c r="T377" i="1" s="1"/>
  <c r="D377" i="1"/>
  <c r="C377" i="1"/>
  <c r="B377" i="1"/>
  <c r="O368" i="1"/>
  <c r="N368" i="1"/>
  <c r="Q368" i="1" s="1"/>
  <c r="O367" i="1"/>
  <c r="N367" i="1"/>
  <c r="Q367" i="1" s="1"/>
  <c r="A367" i="1"/>
  <c r="A378" i="1" s="1"/>
  <c r="O366" i="1"/>
  <c r="N366" i="1"/>
  <c r="T366" i="1" s="1"/>
  <c r="O365" i="1"/>
  <c r="N365" i="1"/>
  <c r="T365" i="1" s="1"/>
  <c r="A365" i="1"/>
  <c r="A377" i="1" s="1"/>
  <c r="T353" i="1"/>
  <c r="K353" i="1"/>
  <c r="J353" i="1"/>
  <c r="E353" i="1"/>
  <c r="D353" i="1"/>
  <c r="C353" i="1"/>
  <c r="B353" i="1"/>
  <c r="K352" i="1"/>
  <c r="J352" i="1"/>
  <c r="E352" i="1"/>
  <c r="D352" i="1"/>
  <c r="C352" i="1"/>
  <c r="B352" i="1"/>
  <c r="T351" i="1"/>
  <c r="K351" i="1"/>
  <c r="N351" i="1" s="1"/>
  <c r="J351" i="1"/>
  <c r="E351" i="1"/>
  <c r="D351" i="1"/>
  <c r="C351" i="1"/>
  <c r="B351" i="1"/>
  <c r="O342" i="1"/>
  <c r="N342" i="1"/>
  <c r="Q342" i="1" s="1"/>
  <c r="A342" i="1"/>
  <c r="A353" i="1" s="1"/>
  <c r="O341" i="1"/>
  <c r="N341" i="1"/>
  <c r="T341" i="1" s="1"/>
  <c r="A341" i="1"/>
  <c r="A352" i="1" s="1"/>
  <c r="O340" i="1"/>
  <c r="N340" i="1"/>
  <c r="Q340" i="1" s="1"/>
  <c r="A340" i="1"/>
  <c r="A351" i="1" s="1"/>
  <c r="K328" i="1"/>
  <c r="J328" i="1"/>
  <c r="T328" i="1" s="1"/>
  <c r="E328" i="1"/>
  <c r="D328" i="1"/>
  <c r="C328" i="1"/>
  <c r="B328" i="1"/>
  <c r="A328" i="1"/>
  <c r="K327" i="1"/>
  <c r="J327" i="1"/>
  <c r="T327" i="1" s="1"/>
  <c r="E327" i="1"/>
  <c r="D327" i="1"/>
  <c r="C327" i="1"/>
  <c r="B327" i="1"/>
  <c r="K326" i="1"/>
  <c r="J326" i="1"/>
  <c r="T326" i="1" s="1"/>
  <c r="E326" i="1"/>
  <c r="D326" i="1"/>
  <c r="C326" i="1"/>
  <c r="B326" i="1"/>
  <c r="K325" i="1"/>
  <c r="J325" i="1"/>
  <c r="T325" i="1" s="1"/>
  <c r="E325" i="1"/>
  <c r="D325" i="1"/>
  <c r="C325" i="1"/>
  <c r="B325" i="1"/>
  <c r="K324" i="1"/>
  <c r="N324" i="1" s="1"/>
  <c r="J324" i="1"/>
  <c r="T324" i="1" s="1"/>
  <c r="E324" i="1"/>
  <c r="D324" i="1"/>
  <c r="C324" i="1"/>
  <c r="B324" i="1"/>
  <c r="K323" i="1"/>
  <c r="J323" i="1"/>
  <c r="T323" i="1" s="1"/>
  <c r="E323" i="1"/>
  <c r="D323" i="1"/>
  <c r="C323" i="1"/>
  <c r="B323" i="1"/>
  <c r="K322" i="1"/>
  <c r="J322" i="1"/>
  <c r="T322" i="1" s="1"/>
  <c r="E322" i="1"/>
  <c r="D322" i="1"/>
  <c r="C322" i="1"/>
  <c r="B322" i="1"/>
  <c r="O313" i="1"/>
  <c r="N313" i="1"/>
  <c r="T313" i="1" s="1"/>
  <c r="O312" i="1"/>
  <c r="N312" i="1"/>
  <c r="T312" i="1" s="1"/>
  <c r="O311" i="1"/>
  <c r="N311" i="1"/>
  <c r="T311" i="1" s="1"/>
  <c r="O310" i="1"/>
  <c r="N310" i="1"/>
  <c r="T310" i="1" s="1"/>
  <c r="O309" i="1"/>
  <c r="N309" i="1"/>
  <c r="T309" i="1" s="1"/>
  <c r="O308" i="1"/>
  <c r="N308" i="1"/>
  <c r="T308" i="1" s="1"/>
  <c r="A308" i="1"/>
  <c r="A327" i="1" s="1"/>
  <c r="O307" i="1"/>
  <c r="N307" i="1"/>
  <c r="Q307" i="1" s="1"/>
  <c r="O306" i="1"/>
  <c r="N306" i="1"/>
  <c r="O305" i="1"/>
  <c r="N305" i="1"/>
  <c r="A305" i="1"/>
  <c r="A326" i="1" s="1"/>
  <c r="O304" i="1"/>
  <c r="N304" i="1"/>
  <c r="T304" i="1" s="1"/>
  <c r="O303" i="1"/>
  <c r="N303" i="1"/>
  <c r="T303" i="1" s="1"/>
  <c r="O302" i="1"/>
  <c r="N302" i="1"/>
  <c r="T302" i="1" s="1"/>
  <c r="A302" i="1"/>
  <c r="A325" i="1" s="1"/>
  <c r="O301" i="1"/>
  <c r="N301" i="1"/>
  <c r="O300" i="1"/>
  <c r="N300" i="1"/>
  <c r="Q300" i="1" s="1"/>
  <c r="O299" i="1"/>
  <c r="N299" i="1"/>
  <c r="A299" i="1"/>
  <c r="A324" i="1" s="1"/>
  <c r="O298" i="1"/>
  <c r="N298" i="1"/>
  <c r="T297" i="1"/>
  <c r="O297" i="1"/>
  <c r="N297" i="1"/>
  <c r="O296" i="1"/>
  <c r="N296" i="1"/>
  <c r="A296" i="1"/>
  <c r="A323" i="1" s="1"/>
  <c r="O295" i="1"/>
  <c r="N295" i="1"/>
  <c r="Q295" i="1" s="1"/>
  <c r="O294" i="1"/>
  <c r="N294" i="1"/>
  <c r="O293" i="1"/>
  <c r="N293" i="1"/>
  <c r="Q293" i="1" s="1"/>
  <c r="A293" i="1"/>
  <c r="A322" i="1" s="1"/>
  <c r="K282" i="1"/>
  <c r="N282" i="1" s="1"/>
  <c r="J282" i="1"/>
  <c r="T282" i="1" s="1"/>
  <c r="E282" i="1"/>
  <c r="D282" i="1"/>
  <c r="C282" i="1"/>
  <c r="B282" i="1"/>
  <c r="K281" i="1"/>
  <c r="N281" i="1" s="1"/>
  <c r="J281" i="1"/>
  <c r="T281" i="1" s="1"/>
  <c r="E281" i="1"/>
  <c r="D281" i="1"/>
  <c r="C281" i="1"/>
  <c r="B281" i="1"/>
  <c r="K280" i="1"/>
  <c r="N280" i="1" s="1"/>
  <c r="J280" i="1"/>
  <c r="T280" i="1" s="1"/>
  <c r="E280" i="1"/>
  <c r="D280" i="1"/>
  <c r="C280" i="1"/>
  <c r="B280" i="1"/>
  <c r="K279" i="1"/>
  <c r="J279" i="1"/>
  <c r="T279" i="1" s="1"/>
  <c r="E279" i="1"/>
  <c r="D279" i="1"/>
  <c r="C279" i="1"/>
  <c r="B279" i="1"/>
  <c r="K278" i="1"/>
  <c r="N278" i="1" s="1"/>
  <c r="J278" i="1"/>
  <c r="T278" i="1" s="1"/>
  <c r="E278" i="1"/>
  <c r="D278" i="1"/>
  <c r="C278" i="1"/>
  <c r="B278" i="1"/>
  <c r="K277" i="1"/>
  <c r="N277" i="1" s="1"/>
  <c r="J277" i="1"/>
  <c r="T277" i="1" s="1"/>
  <c r="E277" i="1"/>
  <c r="D277" i="1"/>
  <c r="C277" i="1"/>
  <c r="B277" i="1"/>
  <c r="K276" i="1"/>
  <c r="N276" i="1" s="1"/>
  <c r="J276" i="1"/>
  <c r="T276" i="1" s="1"/>
  <c r="E276" i="1"/>
  <c r="D276" i="1"/>
  <c r="C276" i="1"/>
  <c r="B276" i="1"/>
  <c r="T275" i="1"/>
  <c r="K275" i="1"/>
  <c r="N275" i="1" s="1"/>
  <c r="J275" i="1"/>
  <c r="E275" i="1"/>
  <c r="D275" i="1"/>
  <c r="C275" i="1"/>
  <c r="B275" i="1"/>
  <c r="K274" i="1"/>
  <c r="J274" i="1"/>
  <c r="T274" i="1" s="1"/>
  <c r="E274" i="1"/>
  <c r="D274" i="1"/>
  <c r="C274" i="1"/>
  <c r="B274" i="1"/>
  <c r="K273" i="1"/>
  <c r="N273" i="1" s="1"/>
  <c r="J273" i="1"/>
  <c r="T273" i="1" s="1"/>
  <c r="E273" i="1"/>
  <c r="D273" i="1"/>
  <c r="C273" i="1"/>
  <c r="B273" i="1"/>
  <c r="K272" i="1"/>
  <c r="J272" i="1"/>
  <c r="T272" i="1" s="1"/>
  <c r="E272" i="1"/>
  <c r="D272" i="1"/>
  <c r="C272" i="1"/>
  <c r="B272" i="1"/>
  <c r="K271" i="1"/>
  <c r="N271" i="1" s="1"/>
  <c r="J271" i="1"/>
  <c r="T271" i="1" s="1"/>
  <c r="E271" i="1"/>
  <c r="D271" i="1"/>
  <c r="C271" i="1"/>
  <c r="B271" i="1"/>
  <c r="O262" i="1"/>
  <c r="N262" i="1"/>
  <c r="T262" i="1" s="1"/>
  <c r="O261" i="1"/>
  <c r="N261" i="1"/>
  <c r="T261" i="1" s="1"/>
  <c r="O260" i="1"/>
  <c r="N260" i="1"/>
  <c r="T260" i="1" s="1"/>
  <c r="O259" i="1"/>
  <c r="N259" i="1"/>
  <c r="T259" i="1" s="1"/>
  <c r="A259" i="1"/>
  <c r="A282" i="1" s="1"/>
  <c r="O258" i="1"/>
  <c r="N258" i="1"/>
  <c r="Q258" i="1" s="1"/>
  <c r="O257" i="1"/>
  <c r="N257" i="1"/>
  <c r="Q257" i="1" s="1"/>
  <c r="O256" i="1"/>
  <c r="N256" i="1"/>
  <c r="Q256" i="1" s="1"/>
  <c r="O255" i="1"/>
  <c r="N255" i="1"/>
  <c r="Q255" i="1" s="1"/>
  <c r="A255" i="1"/>
  <c r="A281" i="1" s="1"/>
  <c r="O254" i="1"/>
  <c r="N254" i="1"/>
  <c r="T254" i="1" s="1"/>
  <c r="O253" i="1"/>
  <c r="N253" i="1"/>
  <c r="T253" i="1" s="1"/>
  <c r="O252" i="1"/>
  <c r="N252" i="1"/>
  <c r="T252" i="1" s="1"/>
  <c r="O251" i="1"/>
  <c r="N251" i="1"/>
  <c r="T251" i="1" s="1"/>
  <c r="A251" i="1"/>
  <c r="A280" i="1" s="1"/>
  <c r="O250" i="1"/>
  <c r="N250" i="1"/>
  <c r="O249" i="1"/>
  <c r="N249" i="1"/>
  <c r="O248" i="1"/>
  <c r="N248" i="1"/>
  <c r="Q248" i="1" s="1"/>
  <c r="O247" i="1"/>
  <c r="N247" i="1"/>
  <c r="Q247" i="1" s="1"/>
  <c r="A247" i="1"/>
  <c r="A279" i="1" s="1"/>
  <c r="O246" i="1"/>
  <c r="N246" i="1"/>
  <c r="T246" i="1" s="1"/>
  <c r="O245" i="1"/>
  <c r="N245" i="1"/>
  <c r="T245" i="1" s="1"/>
  <c r="O244" i="1"/>
  <c r="N244" i="1"/>
  <c r="T244" i="1" s="1"/>
  <c r="O243" i="1"/>
  <c r="N243" i="1"/>
  <c r="T243" i="1" s="1"/>
  <c r="A243" i="1"/>
  <c r="A278" i="1" s="1"/>
  <c r="O242" i="1"/>
  <c r="N242" i="1"/>
  <c r="Q242" i="1" s="1"/>
  <c r="O241" i="1"/>
  <c r="N241" i="1"/>
  <c r="Q241" i="1" s="1"/>
  <c r="O240" i="1"/>
  <c r="N240" i="1"/>
  <c r="Q240" i="1" s="1"/>
  <c r="O239" i="1"/>
  <c r="N239" i="1"/>
  <c r="A239" i="1"/>
  <c r="A277" i="1" s="1"/>
  <c r="O238" i="1"/>
  <c r="N238" i="1"/>
  <c r="T238" i="1" s="1"/>
  <c r="O237" i="1"/>
  <c r="N237" i="1"/>
  <c r="T237" i="1" s="1"/>
  <c r="O236" i="1"/>
  <c r="N236" i="1"/>
  <c r="T236" i="1" s="1"/>
  <c r="O235" i="1"/>
  <c r="N235" i="1"/>
  <c r="T235" i="1" s="1"/>
  <c r="A235" i="1"/>
  <c r="A276" i="1" s="1"/>
  <c r="O234" i="1"/>
  <c r="N234" i="1"/>
  <c r="Q234" i="1" s="1"/>
  <c r="O233" i="1"/>
  <c r="N233" i="1"/>
  <c r="Q233" i="1" s="1"/>
  <c r="O232" i="1"/>
  <c r="N232" i="1"/>
  <c r="Q232" i="1" s="1"/>
  <c r="O231" i="1"/>
  <c r="N231" i="1"/>
  <c r="Q231" i="1" s="1"/>
  <c r="A231" i="1"/>
  <c r="A275" i="1" s="1"/>
  <c r="O230" i="1"/>
  <c r="N230" i="1"/>
  <c r="T230" i="1" s="1"/>
  <c r="O229" i="1"/>
  <c r="N229" i="1"/>
  <c r="T229" i="1" s="1"/>
  <c r="O228" i="1"/>
  <c r="N228" i="1"/>
  <c r="T228" i="1" s="1"/>
  <c r="O227" i="1"/>
  <c r="N227" i="1"/>
  <c r="T227" i="1" s="1"/>
  <c r="A227" i="1"/>
  <c r="A274" i="1" s="1"/>
  <c r="O226" i="1"/>
  <c r="N226" i="1"/>
  <c r="Q226" i="1" s="1"/>
  <c r="O225" i="1"/>
  <c r="N225" i="1"/>
  <c r="Q225" i="1" s="1"/>
  <c r="O224" i="1"/>
  <c r="N224" i="1"/>
  <c r="Q224" i="1" s="1"/>
  <c r="O223" i="1"/>
  <c r="N223" i="1"/>
  <c r="Q223" i="1" s="1"/>
  <c r="A223" i="1"/>
  <c r="A273" i="1" s="1"/>
  <c r="O222" i="1"/>
  <c r="N222" i="1"/>
  <c r="T222" i="1" s="1"/>
  <c r="O221" i="1"/>
  <c r="N221" i="1"/>
  <c r="T221" i="1" s="1"/>
  <c r="O220" i="1"/>
  <c r="N220" i="1"/>
  <c r="T220" i="1" s="1"/>
  <c r="O219" i="1"/>
  <c r="N219" i="1"/>
  <c r="T219" i="1" s="1"/>
  <c r="A219" i="1"/>
  <c r="A272" i="1" s="1"/>
  <c r="O218" i="1"/>
  <c r="N218" i="1"/>
  <c r="Q218" i="1" s="1"/>
  <c r="O217" i="1"/>
  <c r="N217" i="1"/>
  <c r="Q217" i="1" s="1"/>
  <c r="O216" i="1"/>
  <c r="N216" i="1"/>
  <c r="Q216" i="1" s="1"/>
  <c r="O215" i="1"/>
  <c r="N215" i="1"/>
  <c r="Q215" i="1" s="1"/>
  <c r="A215" i="1"/>
  <c r="A271" i="1" s="1"/>
  <c r="K204" i="1"/>
  <c r="J204" i="1"/>
  <c r="T204" i="1" s="1"/>
  <c r="E204" i="1"/>
  <c r="D204" i="1"/>
  <c r="C204" i="1"/>
  <c r="B204" i="1"/>
  <c r="K203" i="1"/>
  <c r="N203" i="1" s="1"/>
  <c r="J203" i="1"/>
  <c r="T203" i="1" s="1"/>
  <c r="E203" i="1"/>
  <c r="D203" i="1"/>
  <c r="C203" i="1"/>
  <c r="B203" i="1"/>
  <c r="K202" i="1"/>
  <c r="J202" i="1"/>
  <c r="T202" i="1" s="1"/>
  <c r="E202" i="1"/>
  <c r="D202" i="1"/>
  <c r="C202" i="1"/>
  <c r="B202" i="1"/>
  <c r="K201" i="1"/>
  <c r="N201" i="1" s="1"/>
  <c r="J201" i="1"/>
  <c r="T201" i="1" s="1"/>
  <c r="E201" i="1"/>
  <c r="D201" i="1"/>
  <c r="C201" i="1"/>
  <c r="B201" i="1"/>
  <c r="K200" i="1"/>
  <c r="J200" i="1"/>
  <c r="T200" i="1" s="1"/>
  <c r="E200" i="1"/>
  <c r="D200" i="1"/>
  <c r="C200" i="1"/>
  <c r="B200" i="1"/>
  <c r="K199" i="1"/>
  <c r="N199" i="1" s="1"/>
  <c r="J199" i="1"/>
  <c r="T199" i="1" s="1"/>
  <c r="E199" i="1"/>
  <c r="D199" i="1"/>
  <c r="C199" i="1"/>
  <c r="B199" i="1"/>
  <c r="K198" i="1"/>
  <c r="J198" i="1"/>
  <c r="T198" i="1" s="1"/>
  <c r="E198" i="1"/>
  <c r="D198" i="1"/>
  <c r="C198" i="1"/>
  <c r="B198" i="1"/>
  <c r="K197" i="1"/>
  <c r="N197" i="1" s="1"/>
  <c r="J197" i="1"/>
  <c r="T197" i="1" s="1"/>
  <c r="E197" i="1"/>
  <c r="D197" i="1"/>
  <c r="C197" i="1"/>
  <c r="B197" i="1"/>
  <c r="K196" i="1"/>
  <c r="J196" i="1"/>
  <c r="T196" i="1" s="1"/>
  <c r="E196" i="1"/>
  <c r="D196" i="1"/>
  <c r="C196" i="1"/>
  <c r="B196" i="1"/>
  <c r="K195" i="1"/>
  <c r="N195" i="1" s="1"/>
  <c r="J195" i="1"/>
  <c r="T195" i="1" s="1"/>
  <c r="E195" i="1"/>
  <c r="D195" i="1"/>
  <c r="C195" i="1"/>
  <c r="B195" i="1"/>
  <c r="K194" i="1"/>
  <c r="J194" i="1"/>
  <c r="T194" i="1" s="1"/>
  <c r="E194" i="1"/>
  <c r="D194" i="1"/>
  <c r="C194" i="1"/>
  <c r="B194" i="1"/>
  <c r="O186" i="1"/>
  <c r="N186" i="1"/>
  <c r="T186" i="1" s="1"/>
  <c r="O185" i="1"/>
  <c r="N185" i="1"/>
  <c r="T185" i="1" s="1"/>
  <c r="O184" i="1"/>
  <c r="N184" i="1"/>
  <c r="T184" i="1" s="1"/>
  <c r="O183" i="1"/>
  <c r="N183" i="1"/>
  <c r="T183" i="1" s="1"/>
  <c r="A183" i="1"/>
  <c r="A204" i="1" s="1"/>
  <c r="O182" i="1"/>
  <c r="N182" i="1"/>
  <c r="Q182" i="1" s="1"/>
  <c r="O181" i="1"/>
  <c r="N181" i="1"/>
  <c r="Q181" i="1" s="1"/>
  <c r="O180" i="1"/>
  <c r="N180" i="1"/>
  <c r="Q180" i="1" s="1"/>
  <c r="O179" i="1"/>
  <c r="N179" i="1"/>
  <c r="Q179" i="1" s="1"/>
  <c r="A179" i="1"/>
  <c r="A203" i="1" s="1"/>
  <c r="O178" i="1"/>
  <c r="N178" i="1"/>
  <c r="T178" i="1" s="1"/>
  <c r="O177" i="1"/>
  <c r="N177" i="1"/>
  <c r="T177" i="1" s="1"/>
  <c r="O176" i="1"/>
  <c r="N176" i="1"/>
  <c r="T176" i="1" s="1"/>
  <c r="O175" i="1"/>
  <c r="N175" i="1"/>
  <c r="T175" i="1" s="1"/>
  <c r="A175" i="1"/>
  <c r="A202" i="1" s="1"/>
  <c r="O174" i="1"/>
  <c r="N174" i="1"/>
  <c r="Q174" i="1" s="1"/>
  <c r="O173" i="1"/>
  <c r="N173" i="1"/>
  <c r="Q173" i="1" s="1"/>
  <c r="O172" i="1"/>
  <c r="N172" i="1"/>
  <c r="Q172" i="1" s="1"/>
  <c r="O171" i="1"/>
  <c r="N171" i="1"/>
  <c r="Q171" i="1" s="1"/>
  <c r="A171" i="1"/>
  <c r="A201" i="1" s="1"/>
  <c r="O170" i="1"/>
  <c r="N170" i="1"/>
  <c r="T170" i="1" s="1"/>
  <c r="O169" i="1"/>
  <c r="N169" i="1"/>
  <c r="T169" i="1" s="1"/>
  <c r="O168" i="1"/>
  <c r="N168" i="1"/>
  <c r="T168" i="1" s="1"/>
  <c r="O167" i="1"/>
  <c r="N167" i="1"/>
  <c r="T167" i="1" s="1"/>
  <c r="A167" i="1"/>
  <c r="A200" i="1" s="1"/>
  <c r="O166" i="1"/>
  <c r="N166" i="1"/>
  <c r="O165" i="1"/>
  <c r="N165" i="1"/>
  <c r="O164" i="1"/>
  <c r="N164" i="1"/>
  <c r="O163" i="1"/>
  <c r="N163" i="1"/>
  <c r="Q163" i="1" s="1"/>
  <c r="A163" i="1"/>
  <c r="A199" i="1" s="1"/>
  <c r="O162" i="1"/>
  <c r="N162" i="1"/>
  <c r="T162" i="1" s="1"/>
  <c r="O161" i="1"/>
  <c r="N161" i="1"/>
  <c r="T161" i="1" s="1"/>
  <c r="O160" i="1"/>
  <c r="N160" i="1"/>
  <c r="T160" i="1" s="1"/>
  <c r="O159" i="1"/>
  <c r="N159" i="1"/>
  <c r="T159" i="1" s="1"/>
  <c r="A159" i="1"/>
  <c r="A198" i="1" s="1"/>
  <c r="O158" i="1"/>
  <c r="N158" i="1"/>
  <c r="Q158" i="1" s="1"/>
  <c r="O157" i="1"/>
  <c r="N157" i="1"/>
  <c r="Q157" i="1" s="1"/>
  <c r="O156" i="1"/>
  <c r="N156" i="1"/>
  <c r="Q156" i="1" s="1"/>
  <c r="O155" i="1"/>
  <c r="N155" i="1"/>
  <c r="Q155" i="1" s="1"/>
  <c r="A155" i="1"/>
  <c r="A197" i="1" s="1"/>
  <c r="O154" i="1"/>
  <c r="N154" i="1"/>
  <c r="T154" i="1" s="1"/>
  <c r="O153" i="1"/>
  <c r="N153" i="1"/>
  <c r="T153" i="1" s="1"/>
  <c r="O152" i="1"/>
  <c r="N152" i="1"/>
  <c r="T152" i="1" s="1"/>
  <c r="O151" i="1"/>
  <c r="N151" i="1"/>
  <c r="T151" i="1" s="1"/>
  <c r="A151" i="1"/>
  <c r="A196" i="1" s="1"/>
  <c r="O150" i="1"/>
  <c r="N150" i="1"/>
  <c r="Q150" i="1" s="1"/>
  <c r="O149" i="1"/>
  <c r="N149" i="1"/>
  <c r="Q149" i="1" s="1"/>
  <c r="O148" i="1"/>
  <c r="N148" i="1"/>
  <c r="Q148" i="1" s="1"/>
  <c r="O147" i="1"/>
  <c r="N147" i="1"/>
  <c r="Q147" i="1" s="1"/>
  <c r="A147" i="1"/>
  <c r="A195" i="1" s="1"/>
  <c r="O146" i="1"/>
  <c r="N146" i="1"/>
  <c r="T146" i="1" s="1"/>
  <c r="O145" i="1"/>
  <c r="N145" i="1"/>
  <c r="T145" i="1" s="1"/>
  <c r="O144" i="1"/>
  <c r="N144" i="1"/>
  <c r="T144" i="1" s="1"/>
  <c r="O143" i="1"/>
  <c r="N143" i="1"/>
  <c r="T143" i="1" s="1"/>
  <c r="A143" i="1"/>
  <c r="A194" i="1" s="1"/>
  <c r="K132" i="1"/>
  <c r="J132" i="1"/>
  <c r="T132" i="1" s="1"/>
  <c r="E132" i="1"/>
  <c r="D132" i="1"/>
  <c r="C132" i="1"/>
  <c r="B132" i="1"/>
  <c r="K131" i="1"/>
  <c r="N131" i="1" s="1"/>
  <c r="J131" i="1"/>
  <c r="T131" i="1" s="1"/>
  <c r="E131" i="1"/>
  <c r="D131" i="1"/>
  <c r="C131" i="1"/>
  <c r="B131" i="1"/>
  <c r="T130" i="1"/>
  <c r="K130" i="1"/>
  <c r="N130" i="1" s="1"/>
  <c r="J130" i="1"/>
  <c r="E130" i="1"/>
  <c r="D130" i="1"/>
  <c r="C130" i="1"/>
  <c r="B130" i="1"/>
  <c r="K129" i="1"/>
  <c r="J129" i="1"/>
  <c r="T129" i="1" s="1"/>
  <c r="E129" i="1"/>
  <c r="D129" i="1"/>
  <c r="C129" i="1"/>
  <c r="B129" i="1"/>
  <c r="K128" i="1"/>
  <c r="J128" i="1"/>
  <c r="E128" i="1"/>
  <c r="D128" i="1"/>
  <c r="C128" i="1"/>
  <c r="B128" i="1"/>
  <c r="K127" i="1"/>
  <c r="J127" i="1"/>
  <c r="T127" i="1" s="1"/>
  <c r="E127" i="1"/>
  <c r="D127" i="1"/>
  <c r="C127" i="1"/>
  <c r="B127" i="1"/>
  <c r="K126" i="1"/>
  <c r="N126" i="1" s="1"/>
  <c r="J126" i="1"/>
  <c r="T126" i="1" s="1"/>
  <c r="E126" i="1"/>
  <c r="D126" i="1"/>
  <c r="C126" i="1"/>
  <c r="B126" i="1"/>
  <c r="K125" i="1"/>
  <c r="J125" i="1"/>
  <c r="T125" i="1" s="1"/>
  <c r="E125" i="1"/>
  <c r="D125" i="1"/>
  <c r="C125" i="1"/>
  <c r="B125" i="1"/>
  <c r="K124" i="1"/>
  <c r="N124" i="1" s="1"/>
  <c r="J124" i="1"/>
  <c r="T124" i="1" s="1"/>
  <c r="E124" i="1"/>
  <c r="D124" i="1"/>
  <c r="C124" i="1"/>
  <c r="B124" i="1"/>
  <c r="K123" i="1"/>
  <c r="J123" i="1"/>
  <c r="T123" i="1" s="1"/>
  <c r="E123" i="1"/>
  <c r="D123" i="1"/>
  <c r="C123" i="1"/>
  <c r="B123" i="1"/>
  <c r="K122" i="1"/>
  <c r="N122" i="1" s="1"/>
  <c r="J122" i="1"/>
  <c r="T122" i="1" s="1"/>
  <c r="E122" i="1"/>
  <c r="D122" i="1"/>
  <c r="C122" i="1"/>
  <c r="B122" i="1"/>
  <c r="O113" i="1"/>
  <c r="N113" i="1"/>
  <c r="T113" i="1" s="1"/>
  <c r="O112" i="1"/>
  <c r="N112" i="1"/>
  <c r="T112" i="1" s="1"/>
  <c r="O111" i="1"/>
  <c r="N111" i="1"/>
  <c r="T111" i="1" s="1"/>
  <c r="O110" i="1"/>
  <c r="N110" i="1"/>
  <c r="T110" i="1" s="1"/>
  <c r="A110" i="1"/>
  <c r="A132" i="1" s="1"/>
  <c r="T109" i="1"/>
  <c r="O109" i="1"/>
  <c r="N109" i="1"/>
  <c r="Q109" i="1" s="1"/>
  <c r="O108" i="1"/>
  <c r="N108" i="1"/>
  <c r="Q108" i="1" s="1"/>
  <c r="O107" i="1"/>
  <c r="N107" i="1"/>
  <c r="Q107" i="1" s="1"/>
  <c r="T106" i="1"/>
  <c r="O106" i="1"/>
  <c r="N106" i="1"/>
  <c r="Q106" i="1" s="1"/>
  <c r="A106" i="1"/>
  <c r="A131" i="1" s="1"/>
  <c r="O105" i="1"/>
  <c r="N105" i="1"/>
  <c r="O104" i="1"/>
  <c r="N104" i="1"/>
  <c r="Q104" i="1" s="1"/>
  <c r="O103" i="1"/>
  <c r="N103" i="1"/>
  <c r="Q103" i="1" s="1"/>
  <c r="O102" i="1"/>
  <c r="N102" i="1"/>
  <c r="Q102" i="1" s="1"/>
  <c r="A102" i="1"/>
  <c r="A130" i="1" s="1"/>
  <c r="O101" i="1"/>
  <c r="N101" i="1"/>
  <c r="Q101" i="1" s="1"/>
  <c r="T100" i="1"/>
  <c r="O100" i="1"/>
  <c r="N100" i="1"/>
  <c r="Q100" i="1" s="1"/>
  <c r="T99" i="1"/>
  <c r="O99" i="1"/>
  <c r="N99" i="1"/>
  <c r="Q99" i="1" s="1"/>
  <c r="T98" i="1"/>
  <c r="O98" i="1"/>
  <c r="N98" i="1"/>
  <c r="Q98" i="1" s="1"/>
  <c r="A98" i="1"/>
  <c r="A129" i="1" s="1"/>
  <c r="O97" i="1"/>
  <c r="N97" i="1"/>
  <c r="Q97" i="1" s="1"/>
  <c r="O96" i="1"/>
  <c r="N96" i="1"/>
  <c r="Q96" i="1" s="1"/>
  <c r="O95" i="1"/>
  <c r="N95" i="1"/>
  <c r="Q95" i="1" s="1"/>
  <c r="O94" i="1"/>
  <c r="N94" i="1"/>
  <c r="Q94" i="1" s="1"/>
  <c r="A94" i="1"/>
  <c r="A128" i="1" s="1"/>
  <c r="O93" i="1"/>
  <c r="N93" i="1"/>
  <c r="T93" i="1" s="1"/>
  <c r="O92" i="1"/>
  <c r="N92" i="1"/>
  <c r="T92" i="1" s="1"/>
  <c r="O91" i="1"/>
  <c r="N91" i="1"/>
  <c r="T91" i="1" s="1"/>
  <c r="O90" i="1"/>
  <c r="N90" i="1"/>
  <c r="T90" i="1" s="1"/>
  <c r="A90" i="1"/>
  <c r="A127" i="1" s="1"/>
  <c r="O89" i="1"/>
  <c r="N89" i="1"/>
  <c r="Q89" i="1" s="1"/>
  <c r="O88" i="1"/>
  <c r="N88" i="1"/>
  <c r="Q88" i="1" s="1"/>
  <c r="O87" i="1"/>
  <c r="N87" i="1"/>
  <c r="Q87" i="1" s="1"/>
  <c r="O86" i="1"/>
  <c r="N86" i="1"/>
  <c r="Q86" i="1" s="1"/>
  <c r="A86" i="1"/>
  <c r="A126" i="1" s="1"/>
  <c r="O85" i="1"/>
  <c r="N85" i="1"/>
  <c r="T85" i="1" s="1"/>
  <c r="O84" i="1"/>
  <c r="N84" i="1"/>
  <c r="T84" i="1" s="1"/>
  <c r="O83" i="1"/>
  <c r="N83" i="1"/>
  <c r="T83" i="1" s="1"/>
  <c r="O82" i="1"/>
  <c r="N82" i="1"/>
  <c r="T82" i="1" s="1"/>
  <c r="A82" i="1"/>
  <c r="A125" i="1" s="1"/>
  <c r="O81" i="1"/>
  <c r="N81" i="1"/>
  <c r="Q81" i="1" s="1"/>
  <c r="O80" i="1"/>
  <c r="N80" i="1"/>
  <c r="Q80" i="1" s="1"/>
  <c r="O79" i="1"/>
  <c r="N79" i="1"/>
  <c r="Q79" i="1" s="1"/>
  <c r="O78" i="1"/>
  <c r="N78" i="1"/>
  <c r="Q78" i="1" s="1"/>
  <c r="A78" i="1"/>
  <c r="A124" i="1" s="1"/>
  <c r="O77" i="1"/>
  <c r="N77" i="1"/>
  <c r="T77" i="1" s="1"/>
  <c r="O76" i="1"/>
  <c r="N76" i="1"/>
  <c r="T76" i="1" s="1"/>
  <c r="O75" i="1"/>
  <c r="N75" i="1"/>
  <c r="T75" i="1" s="1"/>
  <c r="O74" i="1"/>
  <c r="N74" i="1"/>
  <c r="T74" i="1" s="1"/>
  <c r="A74" i="1"/>
  <c r="A123" i="1" s="1"/>
  <c r="O73" i="1"/>
  <c r="N73" i="1"/>
  <c r="Q73" i="1" s="1"/>
  <c r="O72" i="1"/>
  <c r="N72" i="1"/>
  <c r="Q72" i="1" s="1"/>
  <c r="O71" i="1"/>
  <c r="N71" i="1"/>
  <c r="Q71" i="1" s="1"/>
  <c r="O70" i="1"/>
  <c r="N70" i="1"/>
  <c r="Q70" i="1" s="1"/>
  <c r="A70" i="1"/>
  <c r="A122" i="1" s="1"/>
  <c r="K59" i="1"/>
  <c r="J59" i="1"/>
  <c r="T59" i="1" s="1"/>
  <c r="E59" i="1"/>
  <c r="D59" i="1"/>
  <c r="C59" i="1"/>
  <c r="B59" i="1"/>
  <c r="K58" i="1"/>
  <c r="J58" i="1"/>
  <c r="E58" i="1"/>
  <c r="D58" i="1"/>
  <c r="C58" i="1"/>
  <c r="B58" i="1"/>
  <c r="K57" i="1"/>
  <c r="J57" i="1"/>
  <c r="T57" i="1" s="1"/>
  <c r="E57" i="1"/>
  <c r="D57" i="1"/>
  <c r="C57" i="1"/>
  <c r="B57" i="1"/>
  <c r="K56" i="1"/>
  <c r="J56" i="1"/>
  <c r="N56" i="1" s="1"/>
  <c r="E56" i="1"/>
  <c r="D56" i="1"/>
  <c r="C56" i="1"/>
  <c r="B56" i="1"/>
  <c r="O48" i="1"/>
  <c r="N48" i="1"/>
  <c r="Q48" i="1" s="1"/>
  <c r="O47" i="1"/>
  <c r="N47" i="1"/>
  <c r="Q47" i="1" s="1"/>
  <c r="O46" i="1"/>
  <c r="N46" i="1"/>
  <c r="Q46" i="1" s="1"/>
  <c r="O45" i="1"/>
  <c r="N45" i="1"/>
  <c r="Q45" i="1" s="1"/>
  <c r="A45" i="1"/>
  <c r="A59" i="1" s="1"/>
  <c r="O44" i="1"/>
  <c r="N44" i="1"/>
  <c r="T44" i="1" s="1"/>
  <c r="O43" i="1"/>
  <c r="N43" i="1"/>
  <c r="T43" i="1" s="1"/>
  <c r="O42" i="1"/>
  <c r="N42" i="1"/>
  <c r="T42" i="1" s="1"/>
  <c r="O41" i="1"/>
  <c r="N41" i="1"/>
  <c r="T41" i="1" s="1"/>
  <c r="A41" i="1"/>
  <c r="A58" i="1" s="1"/>
  <c r="O40" i="1"/>
  <c r="N40" i="1"/>
  <c r="Q40" i="1" s="1"/>
  <c r="O39" i="1"/>
  <c r="N39" i="1"/>
  <c r="Q39" i="1" s="1"/>
  <c r="O38" i="1"/>
  <c r="N38" i="1"/>
  <c r="Q38" i="1" s="1"/>
  <c r="O37" i="1"/>
  <c r="N37" i="1"/>
  <c r="Q37" i="1" s="1"/>
  <c r="A37" i="1"/>
  <c r="A57" i="1" s="1"/>
  <c r="O36" i="1"/>
  <c r="N36" i="1"/>
  <c r="T36" i="1" s="1"/>
  <c r="O35" i="1"/>
  <c r="N35" i="1"/>
  <c r="T35" i="1" s="1"/>
  <c r="O34" i="1"/>
  <c r="N34" i="1"/>
  <c r="T34" i="1" s="1"/>
  <c r="O33" i="1"/>
  <c r="N33" i="1"/>
  <c r="T33" i="1" s="1"/>
  <c r="A33" i="1"/>
  <c r="A56" i="1" s="1"/>
  <c r="N132" i="1" l="1"/>
  <c r="N328" i="1"/>
  <c r="T108" i="1"/>
  <c r="N123" i="1"/>
  <c r="N127" i="1"/>
  <c r="Q164" i="1"/>
  <c r="N198" i="1"/>
  <c r="N202" i="1"/>
  <c r="N274" i="1"/>
  <c r="Q298" i="1"/>
  <c r="Q301" i="1"/>
  <c r="N323" i="1"/>
  <c r="N327" i="1"/>
  <c r="N378" i="1"/>
  <c r="N279" i="1"/>
  <c r="T321" i="1"/>
  <c r="T320" i="1" s="1"/>
  <c r="T319" i="1" s="1"/>
  <c r="T318" i="1" s="1"/>
  <c r="T317" i="1" s="1"/>
  <c r="T316" i="1" s="1"/>
  <c r="T315" i="1" s="1"/>
  <c r="T314" i="1" s="1"/>
  <c r="T193" i="1"/>
  <c r="T192" i="1" s="1"/>
  <c r="T191" i="1" s="1"/>
  <c r="T190" i="1" s="1"/>
  <c r="T189" i="1" s="1"/>
  <c r="T188" i="1" s="1"/>
  <c r="T187" i="1" s="1"/>
  <c r="N58" i="1"/>
  <c r="Q165" i="1"/>
  <c r="Q249" i="1"/>
  <c r="Q296" i="1"/>
  <c r="T298" i="1"/>
  <c r="Q305" i="1"/>
  <c r="N322" i="1"/>
  <c r="N326" i="1"/>
  <c r="N353" i="1"/>
  <c r="N377" i="1"/>
  <c r="N125" i="1"/>
  <c r="N129" i="1"/>
  <c r="Q166" i="1"/>
  <c r="N196" i="1"/>
  <c r="N200" i="1"/>
  <c r="N204" i="1"/>
  <c r="Q239" i="1"/>
  <c r="Q250" i="1"/>
  <c r="N272" i="1"/>
  <c r="T296" i="1"/>
  <c r="Q299" i="1"/>
  <c r="Q306" i="1"/>
  <c r="N325" i="1"/>
  <c r="N352" i="1"/>
  <c r="T101" i="1"/>
  <c r="Q105" i="1"/>
  <c r="T107" i="1"/>
  <c r="N128" i="1"/>
  <c r="T270" i="1"/>
  <c r="T269" i="1" s="1"/>
  <c r="T268" i="1" s="1"/>
  <c r="T267" i="1" s="1"/>
  <c r="T266" i="1" s="1"/>
  <c r="T265" i="1" s="1"/>
  <c r="T264" i="1" s="1"/>
  <c r="T263" i="1" s="1"/>
  <c r="Q294" i="1"/>
  <c r="Q297" i="1"/>
  <c r="Q33" i="1"/>
  <c r="Q34" i="1"/>
  <c r="Q35" i="1"/>
  <c r="Q36" i="1"/>
  <c r="T37" i="1"/>
  <c r="T38" i="1"/>
  <c r="T39" i="1"/>
  <c r="T40" i="1"/>
  <c r="Q41" i="1"/>
  <c r="Q42" i="1"/>
  <c r="Q43" i="1"/>
  <c r="Q44" i="1"/>
  <c r="T45" i="1"/>
  <c r="T46" i="1"/>
  <c r="T47" i="1"/>
  <c r="T48" i="1"/>
  <c r="T56" i="1"/>
  <c r="N57" i="1"/>
  <c r="T58" i="1"/>
  <c r="N59" i="1"/>
  <c r="T70" i="1"/>
  <c r="T71" i="1"/>
  <c r="T72" i="1"/>
  <c r="T73" i="1"/>
  <c r="Q74" i="1"/>
  <c r="Q75" i="1"/>
  <c r="Q76" i="1"/>
  <c r="Q77" i="1"/>
  <c r="T78" i="1"/>
  <c r="T79" i="1"/>
  <c r="T80" i="1"/>
  <c r="T81" i="1"/>
  <c r="Q82" i="1"/>
  <c r="Q83" i="1"/>
  <c r="Q84" i="1"/>
  <c r="Q85" i="1"/>
  <c r="T86" i="1"/>
  <c r="T87" i="1"/>
  <c r="T88" i="1"/>
  <c r="T89" i="1"/>
  <c r="Q90" i="1"/>
  <c r="Q91" i="1"/>
  <c r="Q92" i="1"/>
  <c r="Q93" i="1"/>
  <c r="T94" i="1"/>
  <c r="T95" i="1"/>
  <c r="T96" i="1"/>
  <c r="T97" i="1"/>
  <c r="T102" i="1"/>
  <c r="T103" i="1"/>
  <c r="T104" i="1"/>
  <c r="T105" i="1"/>
  <c r="Q110" i="1"/>
  <c r="T376" i="1"/>
  <c r="T375" i="1" s="1"/>
  <c r="T374" i="1" s="1"/>
  <c r="T373" i="1" s="1"/>
  <c r="T372" i="1" s="1"/>
  <c r="T371" i="1" s="1"/>
  <c r="T370" i="1" s="1"/>
  <c r="T369" i="1" s="1"/>
  <c r="Q111" i="1"/>
  <c r="Q112" i="1"/>
  <c r="Q113" i="1"/>
  <c r="T128" i="1"/>
  <c r="T121" i="1" s="1"/>
  <c r="T120" i="1" s="1"/>
  <c r="T119" i="1" s="1"/>
  <c r="T118" i="1" s="1"/>
  <c r="T117" i="1" s="1"/>
  <c r="T116" i="1" s="1"/>
  <c r="T115" i="1" s="1"/>
  <c r="T114" i="1" s="1"/>
  <c r="Q143" i="1"/>
  <c r="Q144" i="1"/>
  <c r="Q145" i="1"/>
  <c r="Q146" i="1"/>
  <c r="T147" i="1"/>
  <c r="T148" i="1"/>
  <c r="T149" i="1"/>
  <c r="T150" i="1"/>
  <c r="Q151" i="1"/>
  <c r="Q152" i="1"/>
  <c r="Q153" i="1"/>
  <c r="Q154" i="1"/>
  <c r="T155" i="1"/>
  <c r="T156" i="1"/>
  <c r="T157" i="1"/>
  <c r="T158" i="1"/>
  <c r="Q159" i="1"/>
  <c r="Q160" i="1"/>
  <c r="Q161" i="1"/>
  <c r="Q162" i="1"/>
  <c r="T163" i="1"/>
  <c r="T164" i="1"/>
  <c r="T165" i="1"/>
  <c r="T166" i="1"/>
  <c r="Q167" i="1"/>
  <c r="Q168" i="1"/>
  <c r="Q169" i="1"/>
  <c r="Q170" i="1"/>
  <c r="T171" i="1"/>
  <c r="T172" i="1"/>
  <c r="T173" i="1"/>
  <c r="T174" i="1"/>
  <c r="Q175" i="1"/>
  <c r="Q176" i="1"/>
  <c r="Q177" i="1"/>
  <c r="Q178" i="1"/>
  <c r="T179" i="1"/>
  <c r="T180" i="1"/>
  <c r="T181" i="1"/>
  <c r="T182" i="1"/>
  <c r="Q183" i="1"/>
  <c r="Q184" i="1"/>
  <c r="Q185" i="1"/>
  <c r="Q186" i="1"/>
  <c r="N194" i="1"/>
  <c r="T215" i="1"/>
  <c r="T216" i="1"/>
  <c r="T217" i="1"/>
  <c r="T218" i="1"/>
  <c r="Q219" i="1"/>
  <c r="Q220" i="1"/>
  <c r="Q221" i="1"/>
  <c r="Q222" i="1"/>
  <c r="T223" i="1"/>
  <c r="T224" i="1"/>
  <c r="T225" i="1"/>
  <c r="T226" i="1"/>
  <c r="Q227" i="1"/>
  <c r="Q228" i="1"/>
  <c r="Q229" i="1"/>
  <c r="Q230" i="1"/>
  <c r="T231" i="1"/>
  <c r="T232" i="1"/>
  <c r="T233" i="1"/>
  <c r="T234" i="1"/>
  <c r="Q235" i="1"/>
  <c r="Q236" i="1"/>
  <c r="Q237" i="1"/>
  <c r="Q238" i="1"/>
  <c r="T239" i="1"/>
  <c r="T240" i="1"/>
  <c r="T241" i="1"/>
  <c r="T242" i="1"/>
  <c r="Q243" i="1"/>
  <c r="Q244" i="1"/>
  <c r="Q245" i="1"/>
  <c r="Q246" i="1"/>
  <c r="T247" i="1"/>
  <c r="T248" i="1"/>
  <c r="T249" i="1"/>
  <c r="T250" i="1"/>
  <c r="Q251" i="1"/>
  <c r="Q252" i="1"/>
  <c r="Q253" i="1"/>
  <c r="Q254" i="1"/>
  <c r="T255" i="1"/>
  <c r="T256" i="1"/>
  <c r="T257" i="1"/>
  <c r="T258" i="1"/>
  <c r="Q259" i="1"/>
  <c r="Q260" i="1"/>
  <c r="Q261" i="1"/>
  <c r="Q262" i="1"/>
  <c r="T293" i="1"/>
  <c r="T294" i="1"/>
  <c r="T295" i="1"/>
  <c r="T299" i="1"/>
  <c r="T300" i="1"/>
  <c r="T301" i="1"/>
  <c r="Q302" i="1"/>
  <c r="Q303" i="1"/>
  <c r="Q304" i="1"/>
  <c r="T305" i="1"/>
  <c r="T306" i="1"/>
  <c r="T307" i="1"/>
  <c r="Q308" i="1"/>
  <c r="Q309" i="1"/>
  <c r="Q310" i="1"/>
  <c r="Q311" i="1"/>
  <c r="Q312" i="1"/>
  <c r="Q313" i="1"/>
  <c r="T340" i="1"/>
  <c r="Q341" i="1"/>
  <c r="T342" i="1"/>
  <c r="T352" i="1"/>
  <c r="T350" i="1" s="1"/>
  <c r="T349" i="1" s="1"/>
  <c r="T348" i="1" s="1"/>
  <c r="T347" i="1" s="1"/>
  <c r="T346" i="1" s="1"/>
  <c r="T345" i="1" s="1"/>
  <c r="T344" i="1" s="1"/>
  <c r="T343" i="1" s="1"/>
  <c r="Q365" i="1"/>
  <c r="Q366" i="1"/>
  <c r="T367" i="1"/>
  <c r="T364" i="1" s="1"/>
  <c r="T363" i="1" s="1"/>
  <c r="T362" i="1" s="1"/>
  <c r="T361" i="1" s="1"/>
  <c r="T360" i="1" s="1"/>
  <c r="T359" i="1" s="1"/>
  <c r="T358" i="1" s="1"/>
  <c r="T357" i="1" s="1"/>
  <c r="T356" i="1" s="1"/>
  <c r="T355" i="1" s="1"/>
  <c r="T354" i="1" s="1"/>
  <c r="T368" i="1"/>
  <c r="Q391" i="1"/>
  <c r="T392" i="1"/>
  <c r="T393" i="1"/>
  <c r="T394" i="1"/>
  <c r="T395" i="1"/>
  <c r="T32" i="1" l="1"/>
  <c r="T31" i="1" s="1"/>
  <c r="T30" i="1" s="1"/>
  <c r="T29" i="1" s="1"/>
  <c r="T28" i="1" s="1"/>
  <c r="T27" i="1" s="1"/>
  <c r="T26" i="1" s="1"/>
  <c r="T25" i="1" s="1"/>
  <c r="T24" i="1" s="1"/>
  <c r="T23" i="1" s="1"/>
  <c r="T389" i="1"/>
  <c r="T388" i="1" s="1"/>
  <c r="T387" i="1" s="1"/>
  <c r="T386" i="1" s="1"/>
  <c r="T385" i="1" s="1"/>
  <c r="T384" i="1" s="1"/>
  <c r="T383" i="1" s="1"/>
  <c r="T382" i="1" s="1"/>
  <c r="T381" i="1" s="1"/>
  <c r="T380" i="1" s="1"/>
  <c r="T379" i="1" s="1"/>
  <c r="T142" i="1"/>
  <c r="T141" i="1" s="1"/>
  <c r="T140" i="1" s="1"/>
  <c r="T139" i="1" s="1"/>
  <c r="T138" i="1" s="1"/>
  <c r="T137" i="1" s="1"/>
  <c r="T136" i="1" s="1"/>
  <c r="T135" i="1" s="1"/>
  <c r="T134" i="1" s="1"/>
  <c r="T133" i="1" s="1"/>
  <c r="T339" i="1"/>
  <c r="T338" i="1" s="1"/>
  <c r="T337" i="1" s="1"/>
  <c r="T336" i="1" s="1"/>
  <c r="T335" i="1" s="1"/>
  <c r="T334" i="1" s="1"/>
  <c r="T333" i="1" s="1"/>
  <c r="T332" i="1" s="1"/>
  <c r="T331" i="1" s="1"/>
  <c r="T330" i="1" s="1"/>
  <c r="T329" i="1" s="1"/>
  <c r="T292" i="1"/>
  <c r="T291" i="1" s="1"/>
  <c r="T290" i="1" s="1"/>
  <c r="T289" i="1" s="1"/>
  <c r="T288" i="1" s="1"/>
  <c r="T287" i="1" s="1"/>
  <c r="T286" i="1" s="1"/>
  <c r="T285" i="1" s="1"/>
  <c r="T284" i="1" s="1"/>
  <c r="T283" i="1" s="1"/>
  <c r="T214" i="1"/>
  <c r="T213" i="1" s="1"/>
  <c r="T212" i="1" s="1"/>
  <c r="T211" i="1" s="1"/>
  <c r="T210" i="1" s="1"/>
  <c r="T209" i="1" s="1"/>
  <c r="T208" i="1" s="1"/>
  <c r="T207" i="1" s="1"/>
  <c r="T206" i="1" s="1"/>
  <c r="T205" i="1" s="1"/>
  <c r="T69" i="1"/>
  <c r="T68" i="1" s="1"/>
  <c r="T67" i="1" s="1"/>
  <c r="T66" i="1" s="1"/>
  <c r="T65" i="1" s="1"/>
  <c r="T64" i="1" s="1"/>
  <c r="T63" i="1" s="1"/>
  <c r="T62" i="1" s="1"/>
  <c r="T61" i="1" s="1"/>
  <c r="T60" i="1" s="1"/>
  <c r="T55" i="1"/>
  <c r="T54" i="1" s="1"/>
  <c r="T53" i="1" s="1"/>
  <c r="T52" i="1" s="1"/>
  <c r="T51" i="1" s="1"/>
  <c r="T50" i="1" s="1"/>
  <c r="T49" i="1" s="1"/>
</calcChain>
</file>

<file path=xl/sharedStrings.xml><?xml version="1.0" encoding="utf-8"?>
<sst xmlns="http://schemas.openxmlformats.org/spreadsheetml/2006/main" count="1078" uniqueCount="142">
  <si>
    <t>ОТЧЕТ</t>
  </si>
  <si>
    <t xml:space="preserve">о выполнении муниципального задания </t>
  </si>
  <si>
    <t>на 2023 год и плановый период 2024 - 2025 годов</t>
  </si>
  <si>
    <t>Коды</t>
  </si>
  <si>
    <t>Форма</t>
  </si>
  <si>
    <t>0506001</t>
  </si>
  <si>
    <t>Наименование муниципального учреждения</t>
  </si>
  <si>
    <t>Муниципальное бюджетное общеобразовательное учреждение "Лицей № 10"</t>
  </si>
  <si>
    <t>по ОКУД</t>
  </si>
  <si>
    <t>Дата</t>
  </si>
  <si>
    <t>01.01.2024</t>
  </si>
  <si>
    <t>Виды деятельности муниципального учреждения</t>
  </si>
  <si>
    <t>По сводному реестру</t>
  </si>
  <si>
    <t>Образование начальное общее</t>
  </si>
  <si>
    <t>По ОКВЭД</t>
  </si>
  <si>
    <t>85.12</t>
  </si>
  <si>
    <t>Образование основное общее</t>
  </si>
  <si>
    <t>85.13</t>
  </si>
  <si>
    <t>Образование среднее общее</t>
  </si>
  <si>
    <t>85.14</t>
  </si>
  <si>
    <t>Образование дополнительное детей</t>
  </si>
  <si>
    <t>85.41</t>
  </si>
  <si>
    <t>Деятельность по организации отдыха и оздоровления для детей</t>
  </si>
  <si>
    <t>85.41.91</t>
  </si>
  <si>
    <t xml:space="preserve">Вид муниципального учреждения </t>
  </si>
  <si>
    <t>Общеобразовательная организация</t>
  </si>
  <si>
    <t>(указывается вид муниципального учреждения базового (отраслевого) перечня)</t>
  </si>
  <si>
    <t>месяцев</t>
  </si>
  <si>
    <t>Периодичность</t>
  </si>
  <si>
    <t>ежеквартально ( за 12 месяцев 2023 года)</t>
  </si>
  <si>
    <t xml:space="preserve">(указывается в соответствии с периодичностью представления отчета о выполнении муниципального задания, установленной в муниципальном задании)
</t>
  </si>
  <si>
    <t>Часть 1. Сведения об оказываемых муниципальных услугах</t>
  </si>
  <si>
    <t>Раздел 1</t>
  </si>
  <si>
    <r>
      <rPr>
        <sz val="10"/>
        <color theme="1"/>
        <rFont val="Times New Roman"/>
        <family val="1"/>
        <charset val="204"/>
      </rPr>
      <t xml:space="preserve">1. Наименование муниципальной услуги   </t>
    </r>
    <r>
      <rPr>
        <b/>
        <u/>
        <sz val="10"/>
        <color theme="1"/>
        <rFont val="Times New Roman"/>
        <family val="1"/>
        <charset val="204"/>
      </rPr>
      <t>Реализация адаптированных основных общеобразовательных программ начального общего образования</t>
    </r>
  </si>
  <si>
    <t>Уникальный номер по базовому (отраслевому) перечню</t>
  </si>
  <si>
    <t>34.788.0</t>
  </si>
  <si>
    <r>
      <rPr>
        <sz val="10"/>
        <color theme="1"/>
        <rFont val="Times New Roman"/>
        <family val="1"/>
        <charset val="204"/>
      </rPr>
      <t xml:space="preserve">2. Категории потребителей муниципальной услуги  </t>
    </r>
    <r>
      <rPr>
        <b/>
        <u/>
        <sz val="10"/>
        <color theme="1"/>
        <rFont val="Times New Roman"/>
        <family val="1"/>
        <charset val="204"/>
      </rPr>
      <t>Физические лица</t>
    </r>
  </si>
  <si>
    <t xml:space="preserve">3.  Сведения  о фактическом достижении показателей, характеризующих объем и (или) качество муниципальной услуги: </t>
  </si>
  <si>
    <t>3.1.   Сведения   о  фактическом  достижении  показателей,  характеризующих качество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</si>
  <si>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</si>
  <si>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</si>
  <si>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</si>
  <si>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</si>
  <si>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(наименование показателя)</t>
  </si>
  <si>
    <t>наименование показателя</t>
  </si>
  <si>
    <t>единица измерения по ОКЕИ</t>
  </si>
  <si>
    <t>утверждено в муниципальном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</si>
  <si>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</si>
  <si>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</si>
  <si>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значение</t>
  </si>
  <si>
    <t>причина отклонения</t>
  </si>
  <si>
    <t>наименование</t>
  </si>
  <si>
    <t>код</t>
  </si>
  <si>
    <t>не указано</t>
  </si>
  <si>
    <t>множественные нарушения</t>
  </si>
  <si>
    <t>очная</t>
  </si>
  <si>
    <t>достижение образовательных результатов (процент;  кол-во обучающихся 4-х классов, (без ОВЗ), писавших ВПР, которые набрали не менее 11 баллов по сумме трех предметов к общему кол-ву обучающихся 4-х классов, (без ОВЗ),писавших ВПР)</t>
  </si>
  <si>
    <t>процент</t>
  </si>
  <si>
    <t>охват детей, включеных в общественные объединения (процент; кол-во обучающихся 1-4-х классов, принимающих участие в общественых объединениях к общему кол-ву обучающихся 1-4-х классов)</t>
  </si>
  <si>
    <t>индивидуальная программа профессионального развития педагогов (индивидуальный образовательный маршрут- ИОМ), кол-во педагогов 1-4-х классов, разместивших ИОМ на образовательной платформе "Эра-Скоп"; к общему числу педагогов 1-4-х классов без совместителей (фактическая численность)</t>
  </si>
  <si>
    <t>наличие городских проектов - "Школа-часть городского пространства" (процент; кол-во реализованных мероприятий по пректам для 1-4-х классов в отчетном периоде;  к плановому кол-ву мероприятий по проектам 1-4-х классов в год)</t>
  </si>
  <si>
    <t>нарушением опорно-двигательного аппарата</t>
  </si>
  <si>
    <t>с нарушением психического развития</t>
  </si>
  <si>
    <t>с тяжелыми нарушениями речи</t>
  </si>
  <si>
    <t>3.2.  Сведения  о фактическом достижении показателей, характеризующих объем муниципальной услуги:</t>
  </si>
  <si>
    <t>Показатель объема муниципальной услуги</t>
  </si>
  <si>
    <t>Средний размер платы (цена, тариф)</t>
  </si>
  <si>
    <t>человек</t>
  </si>
  <si>
    <t>чел.</t>
  </si>
  <si>
    <r>
      <rPr>
        <sz val="10"/>
        <color theme="1"/>
        <rFont val="Times New Roman"/>
        <family val="1"/>
        <charset val="204"/>
      </rPr>
      <t xml:space="preserve">1. Наименование муниципальной услуги </t>
    </r>
    <r>
      <rPr>
        <b/>
        <u/>
        <sz val="10"/>
        <color theme="1"/>
        <rFont val="Times New Roman"/>
        <family val="1"/>
        <charset val="204"/>
      </rPr>
      <t>Реализация основных общеобразовательных программ начального общего образования</t>
    </r>
  </si>
  <si>
    <t>БА81</t>
  </si>
  <si>
    <t>адаптированная образовательная программа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</si>
  <si>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</si>
  <si>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</si>
  <si>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дети-инвалиды</t>
  </si>
  <si>
    <t xml:space="preserve">не указано 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</si>
  <si>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</si>
  <si>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проходящие обучение по состоянию здоровья в медицинских организациях</t>
  </si>
  <si>
    <t>Раздел 2</t>
  </si>
  <si>
    <r>
      <rPr>
        <sz val="10"/>
        <color theme="1"/>
        <rFont val="Times New Roman"/>
        <family val="1"/>
        <charset val="204"/>
      </rPr>
      <t xml:space="preserve">1. Наименование муниципальной услуги </t>
    </r>
    <r>
      <rPr>
        <b/>
        <u/>
        <sz val="10"/>
        <color theme="1"/>
        <rFont val="Times New Roman"/>
        <family val="1"/>
        <charset val="204"/>
      </rPr>
      <t>Реализация основных общеобразовательных программ основного общего образования</t>
    </r>
  </si>
  <si>
    <t>БА96</t>
  </si>
  <si>
    <t>достижение образовательных результатов (процент;  кол-во обучающихся 9-х классов (без ОВЗ), которые по сумме трех предметов набрали не менее 11 баллов (сдавшие ГВЭ не учитываются); к кол-ву обучающихся 9-х классов (без ОВЗ), допущенных к сдаче ОГЭ (сдавшие ГВЭ не учитываются)</t>
  </si>
  <si>
    <t>охват детей, включеных в общественные объединения (процент; кол-во обучающихся 5-9-х классов, принимающих участие в общественых объединениях к общему кол-ву обучающихся 5-9-х классов)</t>
  </si>
  <si>
    <t>индивидуальная программа профессионального развития педагогов (индивидуальный образовательный маршрут- ИОМ), кол-во педагогов 5-9х классов, разместивших ИОМ на образовательной платформе "Эра-Скоп"; к общему числу педагогов 5-9х классов без совместителей (фактическая численность)</t>
  </si>
  <si>
    <t>наличие городских проектов - "Школа-часть городского пространства"(процент; кол-во реализованных мероприятий по пректам для 5-9-х классов;  к плановому кол-ву мероприятий по проектам 5-9-х классов в год)</t>
  </si>
  <si>
    <t>Раздел 3</t>
  </si>
  <si>
    <r>
      <rPr>
        <sz val="10"/>
        <color theme="1"/>
        <rFont val="Times New Roman"/>
        <family val="1"/>
        <charset val="204"/>
      </rPr>
      <t xml:space="preserve">1. Наименование муниципальной услуги </t>
    </r>
    <r>
      <rPr>
        <b/>
        <u/>
        <sz val="10"/>
        <color theme="1"/>
        <rFont val="Times New Roman"/>
        <family val="1"/>
        <charset val="204"/>
      </rPr>
      <t>Реализация основных общеобразовательных программ среднего общего образования</t>
    </r>
  </si>
  <si>
    <t>ББ11</t>
  </si>
  <si>
    <t>достижение образовательных результатов (процент;  кол-во обучающихся 11-х классов (без ОВЗ),  которые по сумме любых трех предметов (без учета обучающихся, сдавших базовую математику) набрали не менее 160 баллов (сдавшие ГВЭ не учитываются), к кол-ву обучающихся 11-х классов (без ОВЗ), допущенных к сдаче ЕГЭ (сдавшие ГВЭ не учитываются)</t>
  </si>
  <si>
    <t>охват детей, включеных в общественные объединения (процент; кол-во обучающихся 10-11-х классов, принимающих участие в общественых объединениях к общему кол-ву обучающихся 10-11-х классов)</t>
  </si>
  <si>
    <t>индивидуальная программа профессионального развития педагогов (индивидуальный образовательный маршрут- ИОМ), кол-во педагогов 10-11-х классов, разместивших ИОМ на образовательной платформе "Эра-Скоп"; к общему числу педагогов 10-11-х классов без совместителей (фактическая численность)</t>
  </si>
  <si>
    <t>наличие городских проектов - "Школа-часть городского пространства"(процент; кол-во реализованных мероприятий по пректам для 10-11-х классов;  к плановому кол-ву мероприятий по проектам 10-11-х классов в год)</t>
  </si>
  <si>
    <t>ЗАОЧНАЯ</t>
  </si>
  <si>
    <t xml:space="preserve"> проходящие обучение по состоянию здоровья в медицинских организациях</t>
  </si>
  <si>
    <t>новая услуга с сентября</t>
  </si>
  <si>
    <t>Раздел 4</t>
  </si>
  <si>
    <r>
      <rPr>
        <sz val="10"/>
        <color theme="1"/>
        <rFont val="Times New Roman"/>
        <family val="1"/>
        <charset val="204"/>
      </rPr>
      <t xml:space="preserve">1. Наименование муниципальной услуги </t>
    </r>
    <r>
      <rPr>
        <b/>
        <u/>
        <sz val="10"/>
        <color theme="1"/>
        <rFont val="Times New Roman"/>
        <family val="1"/>
        <charset val="204"/>
      </rPr>
      <t>Реализация дополнительных общеразвивающих программ</t>
    </r>
  </si>
  <si>
    <t>ББ52</t>
  </si>
  <si>
    <t>технической</t>
  </si>
  <si>
    <t>доля детей в возрасте от 5 до 18 лет, охваченных дополнительным образованием (процент; количество обучающихся по дополнительным общеразвивающим программам (по копмлектованию) к общему количеству обучающихся по осн.общеобр. программам (по комплектованию с учетом % охвата)</t>
  </si>
  <si>
    <t>доля детей, ставших победителями и призерами городских, краевых, региональных, всероссийских и международных меропирятий (процент; определяется как отношение победителей к числу детей принявших участие);</t>
  </si>
  <si>
    <t>доля педагогических кадров с высшим профессиональным образованием (процент; определяется как отношение количества педагогов с высшим образованием к  общему числу педагогов);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</si>
  <si>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</si>
  <si>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</si>
  <si>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</si>
  <si>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</si>
  <si>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cоциально-гуманитарной</t>
  </si>
  <si>
    <t>человеко-час</t>
  </si>
  <si>
    <t>чел.ч.</t>
  </si>
  <si>
    <t>Раздел 5</t>
  </si>
  <si>
    <r>
      <rPr>
        <sz val="10"/>
        <color theme="1"/>
        <rFont val="Times New Roman"/>
        <family val="1"/>
        <charset val="204"/>
      </rPr>
      <t xml:space="preserve">1. Наименование муниципальной услуги </t>
    </r>
    <r>
      <rPr>
        <b/>
        <u/>
        <sz val="10"/>
        <color theme="1"/>
        <rFont val="Times New Roman"/>
        <family val="1"/>
        <charset val="204"/>
      </rPr>
      <t>Предоставление питания</t>
    </r>
  </si>
  <si>
    <t>БА89, ББ03, ББ18</t>
  </si>
  <si>
    <t>НОО</t>
  </si>
  <si>
    <t>Отсутствие жалоб потребителей услуг по питанию(процент; определяется как отношение количества удовлетворенных потребителей услуг к общему количеству потребителей услуг)</t>
  </si>
  <si>
    <t>ООО</t>
  </si>
  <si>
    <t>СОО</t>
  </si>
  <si>
    <t>Раздел 6</t>
  </si>
  <si>
    <r>
      <rPr>
        <sz val="10"/>
        <color theme="1"/>
        <rFont val="Times New Roman"/>
        <family val="1"/>
        <charset val="204"/>
      </rPr>
      <t xml:space="preserve">1. Наименование муниципальной услуги </t>
    </r>
    <r>
      <rPr>
        <b/>
        <u/>
        <sz val="10"/>
        <color theme="1"/>
        <rFont val="Times New Roman"/>
        <family val="1"/>
        <charset val="204"/>
      </rPr>
      <t>Содержание детей</t>
    </r>
  </si>
  <si>
    <t>БА83, ББ12</t>
  </si>
  <si>
    <t>Обучающиеся с ограниченными возможностями здоровья</t>
  </si>
  <si>
    <t>Не указано</t>
  </si>
  <si>
    <t>Общий уровень укомплектованности кадрами (процент; определяется как отношение фактически замещенных ставок к общему количеству ставок  по штатному расписанию);</t>
  </si>
  <si>
    <t>Отсутствие случаев детского травматизма (процент; при отсутствии травматизма  в месяце – 100%, при наличии случаев травматизма в месяце– 0%).</t>
  </si>
  <si>
    <t>Раздел 7</t>
  </si>
  <si>
    <r>
      <rPr>
        <sz val="10"/>
        <color theme="1"/>
        <rFont val="Times New Roman"/>
        <family val="1"/>
        <charset val="204"/>
      </rPr>
      <t xml:space="preserve">1. Наименование муниципальной услуги </t>
    </r>
    <r>
      <rPr>
        <b/>
        <u/>
        <sz val="10"/>
        <color theme="1"/>
        <rFont val="Times New Roman"/>
        <family val="1"/>
        <charset val="204"/>
      </rPr>
      <t>Организация отдыха детей и молодежи</t>
    </r>
  </si>
  <si>
    <t>АЗ22</t>
  </si>
  <si>
    <t>Организация отдыха детей и молодежи</t>
  </si>
  <si>
    <t>в каникулярное время с дневным пребыванием</t>
  </si>
  <si>
    <t>Отсутствие случаев детского травматизма (процент; приотсутствии травматизма - 100%, при наличии случаев травматизма - 0%).</t>
  </si>
  <si>
    <t>в каникулярное время с круглосуточным пребыванием</t>
  </si>
  <si>
    <t>Общий уровень укомплектованности кадрами (процент; определяется как отношение фактически замещенных ставок к общему количеству ставок по штатному расписанию)</t>
  </si>
  <si>
    <t>Доля педагогических кадров с высшим  профессиональным образованием (%, определяется как отношение количества педагогов в высшим образованием к общему числу педагогов)</t>
  </si>
  <si>
    <t>Отсутствие нарушений детьми режима пребывания (процент; при отсутствии нарушений - 100%, при наличии случаев нарушений - 0%)</t>
  </si>
  <si>
    <t xml:space="preserve">    Руководитель           </t>
  </si>
  <si>
    <t>_______________________</t>
  </si>
  <si>
    <t>_________________________</t>
  </si>
  <si>
    <t>______________________</t>
  </si>
  <si>
    <t>(уполномоченное лицо)          (расшифровка подписи)</t>
  </si>
  <si>
    <t xml:space="preserve">  (должность)</t>
  </si>
  <si>
    <t xml:space="preserve"> (подпись)</t>
  </si>
  <si>
    <t>(расшифровка подписи)</t>
  </si>
  <si>
    <t>Сдано 25.01.2024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</si>
</sst>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7" fillId="0" borderId="0"/>
    <xf numFmtId="0" fontId="27" fillId="0" borderId="0"/>
    <xf numFmtId="0" fontId="25" fillId="0" borderId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Border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287">
    <xf numFmtId="0" fontId="0" fillId="0" borderId="0" xfId="0"/>
    <xf numFmtId="4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3" fillId="0" borderId="0" xfId="0" applyFont="1"/>
    <xf numFmtId="4" fontId="5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4" fillId="0" borderId="1" xfId="0" applyNumberFormat="1" applyFont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wrapText="1"/>
    </xf>
    <xf numFmtId="4" fontId="4" fillId="0" borderId="0" xfId="0" applyNumberFormat="1" applyFont="1" applyAlignment="1">
      <alignment horizontal="left" wrapText="1"/>
    </xf>
    <xf numFmtId="1" fontId="2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wrapText="1"/>
    </xf>
    <xf numFmtId="4" fontId="9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" fontId="9" fillId="0" borderId="0" xfId="0" applyNumberFormat="1" applyFont="1" applyBorder="1" applyAlignment="1">
      <alignment wrapText="1"/>
    </xf>
    <xf numFmtId="4" fontId="9" fillId="0" borderId="0" xfId="0" applyNumberFormat="1" applyFont="1" applyAlignment="1">
      <alignment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4" fontId="2" fillId="3" borderId="1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4" fontId="9" fillId="3" borderId="1" xfId="0" applyNumberFormat="1" applyFont="1" applyFill="1" applyBorder="1" applyAlignment="1">
      <alignment wrapText="1"/>
    </xf>
    <xf numFmtId="4" fontId="12" fillId="3" borderId="1" xfId="0" applyNumberFormat="1" applyFont="1" applyFill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4" fontId="12" fillId="0" borderId="0" xfId="0" applyNumberFormat="1" applyFont="1" applyAlignment="1">
      <alignment wrapText="1"/>
    </xf>
    <xf numFmtId="1" fontId="12" fillId="0" borderId="0" xfId="0" applyNumberFormat="1" applyFont="1" applyAlignment="1">
      <alignment wrapText="1"/>
    </xf>
    <xf numFmtId="4" fontId="12" fillId="0" borderId="1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wrapText="1"/>
    </xf>
    <xf numFmtId="1" fontId="12" fillId="0" borderId="1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4" fontId="2" fillId="0" borderId="0" xfId="0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right" wrapText="1"/>
    </xf>
    <xf numFmtId="3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4" fontId="12" fillId="3" borderId="1" xfId="0" applyNumberFormat="1" applyFont="1" applyFill="1" applyBorder="1" applyAlignment="1">
      <alignment horizontal="center" wrapText="1"/>
    </xf>
    <xf numFmtId="3" fontId="9" fillId="3" borderId="1" xfId="0" applyNumberFormat="1" applyFont="1" applyFill="1" applyBorder="1" applyAlignment="1">
      <alignment horizontal="center" wrapText="1"/>
    </xf>
    <xf numFmtId="4" fontId="18" fillId="0" borderId="0" xfId="0" applyNumberFormat="1" applyFont="1" applyBorder="1" applyAlignment="1">
      <alignment wrapText="1"/>
    </xf>
    <xf numFmtId="1" fontId="18" fillId="0" borderId="0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horizontal="left" wrapText="1"/>
    </xf>
    <xf numFmtId="4" fontId="19" fillId="0" borderId="4" xfId="0" applyNumberFormat="1" applyFont="1" applyBorder="1" applyAlignment="1">
      <alignment horizontal="left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wrapText="1"/>
    </xf>
    <xf numFmtId="1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164" fontId="4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4" fontId="18" fillId="0" borderId="0" xfId="0" applyNumberFormat="1" applyFont="1" applyBorder="1" applyAlignment="1">
      <alignment horizontal="left" wrapText="1"/>
    </xf>
    <xf numFmtId="4" fontId="18" fillId="0" borderId="4" xfId="0" applyNumberFormat="1" applyFont="1" applyBorder="1" applyAlignment="1">
      <alignment horizontal="left" wrapText="1"/>
    </xf>
    <xf numFmtId="164" fontId="9" fillId="3" borderId="1" xfId="0" applyNumberFormat="1" applyFont="1" applyFill="1" applyBorder="1" applyAlignment="1">
      <alignment wrapText="1"/>
    </xf>
    <xf numFmtId="1" fontId="12" fillId="0" borderId="1" xfId="0" applyNumberFormat="1" applyFont="1" applyBorder="1" applyAlignment="1">
      <alignment vertical="top" wrapText="1"/>
    </xf>
    <xf numFmtId="1" fontId="21" fillId="0" borderId="1" xfId="0" applyNumberFormat="1" applyFont="1" applyBorder="1" applyAlignment="1">
      <alignment wrapText="1"/>
    </xf>
    <xf numFmtId="165" fontId="9" fillId="0" borderId="1" xfId="0" applyNumberFormat="1" applyFont="1" applyBorder="1" applyAlignment="1">
      <alignment wrapText="1"/>
    </xf>
    <xf numFmtId="165" fontId="9" fillId="3" borderId="1" xfId="0" applyNumberFormat="1" applyFont="1" applyFill="1" applyBorder="1" applyAlignment="1">
      <alignment wrapText="1"/>
    </xf>
    <xf numFmtId="164" fontId="22" fillId="3" borderId="1" xfId="0" applyNumberFormat="1" applyFont="1" applyFill="1" applyBorder="1" applyAlignment="1">
      <alignment wrapText="1"/>
    </xf>
    <xf numFmtId="4" fontId="2" fillId="0" borderId="0" xfId="0" applyNumberFormat="1" applyFont="1" applyFill="1" applyAlignment="1">
      <alignment wrapText="1"/>
    </xf>
    <xf numFmtId="164" fontId="22" fillId="0" borderId="1" xfId="0" applyNumberFormat="1" applyFont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1" fontId="9" fillId="0" borderId="0" xfId="0" applyNumberFormat="1" applyFont="1" applyFill="1" applyAlignment="1">
      <alignment wrapText="1"/>
    </xf>
    <xf numFmtId="4" fontId="9" fillId="0" borderId="0" xfId="0" applyNumberFormat="1" applyFont="1" applyFill="1" applyAlignment="1">
      <alignment wrapText="1"/>
    </xf>
    <xf numFmtId="1" fontId="9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Alignment="1">
      <alignment wrapText="1"/>
    </xf>
    <xf numFmtId="4" fontId="12" fillId="0" borderId="1" xfId="0" applyNumberFormat="1" applyFont="1" applyFill="1" applyBorder="1" applyAlignment="1">
      <alignment wrapText="1"/>
    </xf>
    <xf numFmtId="4" fontId="1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4" fontId="18" fillId="0" borderId="0" xfId="0" applyNumberFormat="1" applyFont="1" applyFill="1" applyBorder="1" applyAlignment="1">
      <alignment wrapText="1"/>
    </xf>
    <xf numFmtId="1" fontId="18" fillId="0" borderId="0" xfId="0" applyNumberFormat="1" applyFont="1" applyFill="1" applyBorder="1" applyAlignment="1">
      <alignment wrapText="1"/>
    </xf>
    <xf numFmtId="4" fontId="18" fillId="0" borderId="0" xfId="0" applyNumberFormat="1" applyFont="1" applyFill="1" applyBorder="1" applyAlignment="1">
      <alignment horizontal="left" wrapText="1"/>
    </xf>
    <xf numFmtId="4" fontId="18" fillId="0" borderId="4" xfId="0" applyNumberFormat="1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right" wrapText="1"/>
    </xf>
    <xf numFmtId="4" fontId="9" fillId="0" borderId="0" xfId="0" applyNumberFormat="1" applyFont="1" applyBorder="1" applyAlignment="1">
      <alignment horizontal="right" wrapText="1"/>
    </xf>
    <xf numFmtId="4" fontId="9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wrapText="1"/>
    </xf>
    <xf numFmtId="1" fontId="12" fillId="0" borderId="1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right" wrapText="1"/>
    </xf>
    <xf numFmtId="4" fontId="4" fillId="0" borderId="0" xfId="0" applyNumberFormat="1" applyFont="1" applyBorder="1" applyAlignment="1">
      <alignment horizontal="right" wrapText="1"/>
    </xf>
    <xf numFmtId="3" fontId="9" fillId="0" borderId="1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3" fontId="9" fillId="0" borderId="0" xfId="0" applyNumberFormat="1" applyFont="1" applyFill="1" applyBorder="1" applyAlignment="1">
      <alignment wrapText="1"/>
    </xf>
    <xf numFmtId="0" fontId="24" fillId="0" borderId="4" xfId="0" applyFont="1" applyBorder="1" applyAlignment="1">
      <alignment horizontal="left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4" fontId="9" fillId="0" borderId="11" xfId="0" applyNumberFormat="1" applyFont="1" applyFill="1" applyBorder="1" applyAlignment="1">
      <alignment horizontal="right" wrapText="1"/>
    </xf>
    <xf numFmtId="4" fontId="9" fillId="0" borderId="12" xfId="0" applyNumberFormat="1" applyFont="1" applyFill="1" applyBorder="1" applyAlignment="1">
      <alignment horizontal="right" wrapText="1"/>
    </xf>
    <xf numFmtId="4" fontId="9" fillId="0" borderId="11" xfId="0" applyNumberFormat="1" applyFont="1" applyBorder="1" applyAlignment="1">
      <alignment horizontal="right" wrapText="1"/>
    </xf>
    <xf numFmtId="4" fontId="9" fillId="0" borderId="12" xfId="0" applyNumberFormat="1" applyFont="1" applyBorder="1" applyAlignment="1">
      <alignment horizontal="right" wrapText="1"/>
    </xf>
    <xf numFmtId="4" fontId="2" fillId="0" borderId="11" xfId="0" applyNumberFormat="1" applyFont="1" applyFill="1" applyBorder="1" applyAlignment="1">
      <alignment horizontal="center" wrapText="1"/>
    </xf>
    <xf numFmtId="4" fontId="2" fillId="0" borderId="12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center" wrapText="1"/>
    </xf>
    <xf numFmtId="4" fontId="12" fillId="0" borderId="5" xfId="0" applyNumberFormat="1" applyFont="1" applyFill="1" applyBorder="1" applyAlignment="1">
      <alignment horizontal="center" wrapText="1"/>
    </xf>
    <xf numFmtId="0" fontId="14" fillId="0" borderId="5" xfId="0" applyFont="1" applyFill="1" applyBorder="1"/>
    <xf numFmtId="4" fontId="12" fillId="0" borderId="11" xfId="0" applyNumberFormat="1" applyFont="1" applyFill="1" applyBorder="1" applyAlignment="1">
      <alignment horizontal="center" wrapText="1"/>
    </xf>
    <xf numFmtId="4" fontId="12" fillId="0" borderId="6" xfId="0" applyNumberFormat="1" applyFont="1" applyFill="1" applyBorder="1" applyAlignment="1">
      <alignment horizontal="center" wrapText="1"/>
    </xf>
    <xf numFmtId="0" fontId="23" fillId="0" borderId="11" xfId="0" applyFont="1" applyFill="1" applyBorder="1" applyAlignment="1">
      <alignment wrapText="1"/>
    </xf>
    <xf numFmtId="0" fontId="23" fillId="0" borderId="6" xfId="0" applyFont="1" applyFill="1" applyBorder="1" applyAlignment="1">
      <alignment wrapText="1"/>
    </xf>
    <xf numFmtId="0" fontId="23" fillId="0" borderId="12" xfId="0" applyFont="1" applyFill="1" applyBorder="1" applyAlignment="1">
      <alignment wrapText="1"/>
    </xf>
    <xf numFmtId="0" fontId="23" fillId="3" borderId="11" xfId="0" applyFont="1" applyFill="1" applyBorder="1" applyAlignment="1">
      <alignment wrapText="1"/>
    </xf>
    <xf numFmtId="0" fontId="23" fillId="3" borderId="6" xfId="0" applyFont="1" applyFill="1" applyBorder="1" applyAlignment="1">
      <alignment wrapText="1"/>
    </xf>
    <xf numFmtId="0" fontId="23" fillId="3" borderId="12" xfId="0" applyFont="1" applyFill="1" applyBorder="1" applyAlignment="1">
      <alignment wrapText="1"/>
    </xf>
    <xf numFmtId="4" fontId="11" fillId="0" borderId="4" xfId="0" applyNumberFormat="1" applyFont="1" applyFill="1" applyBorder="1" applyAlignment="1">
      <alignment horizontal="left" wrapText="1"/>
    </xf>
    <xf numFmtId="4" fontId="12" fillId="0" borderId="3" xfId="0" applyNumberFormat="1" applyFont="1" applyFill="1" applyBorder="1" applyAlignment="1">
      <alignment horizontal="center" wrapText="1"/>
    </xf>
    <xf numFmtId="4" fontId="12" fillId="0" borderId="12" xfId="0" applyNumberFormat="1" applyFont="1" applyFill="1" applyBorder="1" applyAlignment="1">
      <alignment horizontal="center" wrapText="1"/>
    </xf>
    <xf numFmtId="4" fontId="12" fillId="0" borderId="8" xfId="0" applyNumberFormat="1" applyFont="1" applyFill="1" applyBorder="1" applyAlignment="1">
      <alignment horizontal="center" wrapText="1"/>
    </xf>
    <xf numFmtId="4" fontId="12" fillId="0" borderId="7" xfId="0" applyNumberFormat="1" applyFont="1" applyFill="1" applyBorder="1" applyAlignment="1">
      <alignment horizontal="center" wrapText="1"/>
    </xf>
    <xf numFmtId="4" fontId="12" fillId="0" borderId="13" xfId="0" applyNumberFormat="1" applyFont="1" applyFill="1" applyBorder="1" applyAlignment="1">
      <alignment horizontal="center" wrapText="1"/>
    </xf>
    <xf numFmtId="4" fontId="12" fillId="0" borderId="9" xfId="0" applyNumberFormat="1" applyFont="1" applyFill="1" applyBorder="1" applyAlignment="1">
      <alignment horizontal="center" wrapText="1"/>
    </xf>
    <xf numFmtId="4" fontId="12" fillId="0" borderId="14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left" wrapText="1"/>
    </xf>
    <xf numFmtId="1" fontId="1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wrapText="1"/>
    </xf>
    <xf numFmtId="4" fontId="9" fillId="0" borderId="0" xfId="0" applyNumberFormat="1" applyFont="1" applyFill="1" applyAlignment="1">
      <alignment horizontal="left" wrapText="1"/>
    </xf>
    <xf numFmtId="0" fontId="14" fillId="0" borderId="1" xfId="0" applyFont="1" applyFill="1" applyBorder="1"/>
    <xf numFmtId="4" fontId="9" fillId="0" borderId="11" xfId="0" applyNumberFormat="1" applyFont="1" applyFill="1" applyBorder="1" applyAlignment="1">
      <alignment horizontal="center" wrapText="1"/>
    </xf>
    <xf numFmtId="4" fontId="9" fillId="0" borderId="12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9" fillId="3" borderId="8" xfId="0" applyNumberFormat="1" applyFont="1" applyFill="1" applyBorder="1" applyAlignment="1">
      <alignment horizontal="center" wrapText="1"/>
    </xf>
    <xf numFmtId="4" fontId="9" fillId="3" borderId="9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left" wrapText="1"/>
    </xf>
    <xf numFmtId="0" fontId="0" fillId="0" borderId="1" xfId="0" applyFill="1" applyBorder="1"/>
    <xf numFmtId="4" fontId="9" fillId="0" borderId="0" xfId="0" applyNumberFormat="1" applyFont="1" applyFill="1" applyAlignment="1">
      <alignment horizontal="center" wrapText="1"/>
    </xf>
    <xf numFmtId="4" fontId="9" fillId="0" borderId="2" xfId="0" applyNumberFormat="1" applyFont="1" applyFill="1" applyBorder="1" applyAlignment="1">
      <alignment horizontal="center" wrapText="1"/>
    </xf>
    <xf numFmtId="4" fontId="22" fillId="0" borderId="11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4" fontId="9" fillId="0" borderId="11" xfId="0" applyNumberFormat="1" applyFont="1" applyBorder="1" applyAlignment="1">
      <alignment horizontal="center" wrapText="1"/>
    </xf>
    <xf numFmtId="4" fontId="9" fillId="0" borderId="12" xfId="0" applyNumberFormat="1" applyFont="1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4" fontId="12" fillId="0" borderId="10" xfId="0" applyNumberFormat="1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center" vertical="top" wrapText="1"/>
    </xf>
    <xf numFmtId="4" fontId="12" fillId="0" borderId="10" xfId="0" applyNumberFormat="1" applyFont="1" applyBorder="1" applyAlignment="1">
      <alignment horizontal="center" wrapText="1"/>
    </xf>
    <xf numFmtId="4" fontId="12" fillId="0" borderId="5" xfId="0" applyNumberFormat="1" applyFont="1" applyBorder="1" applyAlignment="1">
      <alignment horizontal="center" wrapText="1"/>
    </xf>
    <xf numFmtId="4" fontId="12" fillId="0" borderId="8" xfId="0" applyNumberFormat="1" applyFont="1" applyBorder="1" applyAlignment="1">
      <alignment horizontal="center" wrapText="1"/>
    </xf>
    <xf numFmtId="4" fontId="12" fillId="0" borderId="13" xfId="0" applyNumberFormat="1" applyFont="1" applyBorder="1" applyAlignment="1">
      <alignment horizontal="center" wrapText="1"/>
    </xf>
    <xf numFmtId="4" fontId="12" fillId="0" borderId="9" xfId="0" applyNumberFormat="1" applyFont="1" applyBorder="1" applyAlignment="1">
      <alignment horizontal="center" wrapText="1"/>
    </xf>
    <xf numFmtId="4" fontId="12" fillId="0" borderId="14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14" fillId="0" borderId="5" xfId="0" applyFont="1" applyBorder="1"/>
    <xf numFmtId="4" fontId="12" fillId="0" borderId="11" xfId="0" applyNumberFormat="1" applyFont="1" applyBorder="1" applyAlignment="1">
      <alignment horizontal="center" wrapText="1"/>
    </xf>
    <xf numFmtId="4" fontId="12" fillId="0" borderId="6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left" wrapText="1"/>
    </xf>
    <xf numFmtId="4" fontId="2" fillId="0" borderId="6" xfId="0" applyNumberFormat="1" applyFont="1" applyBorder="1" applyAlignment="1">
      <alignment horizontal="left" wrapText="1"/>
    </xf>
    <xf numFmtId="4" fontId="2" fillId="0" borderId="12" xfId="0" applyNumberFormat="1" applyFont="1" applyBorder="1" applyAlignment="1">
      <alignment horizontal="left" wrapText="1"/>
    </xf>
    <xf numFmtId="4" fontId="2" fillId="3" borderId="11" xfId="0" applyNumberFormat="1" applyFont="1" applyFill="1" applyBorder="1" applyAlignment="1">
      <alignment horizontal="left" wrapText="1"/>
    </xf>
    <xf numFmtId="4" fontId="2" fillId="3" borderId="6" xfId="0" applyNumberFormat="1" applyFont="1" applyFill="1" applyBorder="1" applyAlignment="1">
      <alignment horizontal="left" wrapText="1"/>
    </xf>
    <xf numFmtId="4" fontId="2" fillId="3" borderId="12" xfId="0" applyNumberFormat="1" applyFont="1" applyFill="1" applyBorder="1" applyAlignment="1">
      <alignment horizontal="left" wrapText="1"/>
    </xf>
    <xf numFmtId="4" fontId="11" fillId="0" borderId="4" xfId="0" applyNumberFormat="1" applyFont="1" applyBorder="1" applyAlignment="1">
      <alignment horizontal="left" wrapText="1"/>
    </xf>
    <xf numFmtId="4" fontId="12" fillId="0" borderId="3" xfId="0" applyNumberFormat="1" applyFont="1" applyBorder="1" applyAlignment="1">
      <alignment horizontal="center" wrapText="1"/>
    </xf>
    <xf numFmtId="4" fontId="12" fillId="0" borderId="12" xfId="0" applyNumberFormat="1" applyFont="1" applyBorder="1" applyAlignment="1">
      <alignment horizontal="center" wrapText="1"/>
    </xf>
    <xf numFmtId="4" fontId="12" fillId="0" borderId="7" xfId="0" applyNumberFormat="1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left" vertical="center" wrapText="1"/>
    </xf>
    <xf numFmtId="1" fontId="12" fillId="0" borderId="10" xfId="0" applyNumberFormat="1" applyFont="1" applyBorder="1" applyAlignment="1">
      <alignment horizontal="center" wrapText="1"/>
    </xf>
    <xf numFmtId="1" fontId="12" fillId="0" borderId="3" xfId="0" applyNumberFormat="1" applyFont="1" applyBorder="1" applyAlignment="1">
      <alignment horizontal="center" wrapText="1"/>
    </xf>
    <xf numFmtId="1" fontId="12" fillId="0" borderId="5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12" xfId="0" applyFont="1" applyBorder="1"/>
    <xf numFmtId="4" fontId="2" fillId="0" borderId="11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10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  <xf numFmtId="4" fontId="2" fillId="0" borderId="12" xfId="0" applyNumberFormat="1" applyFont="1" applyBorder="1" applyAlignment="1">
      <alignment wrapText="1"/>
    </xf>
    <xf numFmtId="4" fontId="2" fillId="3" borderId="11" xfId="0" applyNumberFormat="1" applyFont="1" applyFill="1" applyBorder="1" applyAlignment="1">
      <alignment wrapText="1"/>
    </xf>
    <xf numFmtId="4" fontId="2" fillId="3" borderId="6" xfId="0" applyNumberFormat="1" applyFont="1" applyFill="1" applyBorder="1" applyAlignment="1">
      <alignment wrapText="1"/>
    </xf>
    <xf numFmtId="4" fontId="2" fillId="3" borderId="12" xfId="0" applyNumberFormat="1" applyFont="1" applyFill="1" applyBorder="1" applyAlignment="1">
      <alignment wrapText="1"/>
    </xf>
    <xf numFmtId="1" fontId="12" fillId="0" borderId="10" xfId="0" applyNumberFormat="1" applyFont="1" applyBorder="1" applyAlignment="1">
      <alignment horizontal="left" wrapText="1"/>
    </xf>
    <xf numFmtId="1" fontId="12" fillId="0" borderId="3" xfId="0" applyNumberFormat="1" applyFont="1" applyBorder="1" applyAlignment="1">
      <alignment horizontal="left" wrapText="1"/>
    </xf>
    <xf numFmtId="1" fontId="12" fillId="0" borderId="5" xfId="0" applyNumberFormat="1" applyFont="1" applyBorder="1" applyAlignment="1">
      <alignment horizontal="left" wrapText="1"/>
    </xf>
    <xf numFmtId="4" fontId="9" fillId="0" borderId="10" xfId="0" applyNumberFormat="1" applyFont="1" applyBorder="1" applyAlignment="1">
      <alignment horizontal="center" wrapText="1"/>
    </xf>
    <xf numFmtId="4" fontId="9" fillId="0" borderId="3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4" fontId="20" fillId="0" borderId="10" xfId="0" applyNumberFormat="1" applyFont="1" applyBorder="1" applyAlignment="1">
      <alignment horizontal="center" wrapText="1"/>
    </xf>
    <xf numFmtId="4" fontId="20" fillId="0" borderId="3" xfId="0" applyNumberFormat="1" applyFont="1" applyBorder="1" applyAlignment="1">
      <alignment horizontal="center" wrapText="1"/>
    </xf>
    <xf numFmtId="4" fontId="20" fillId="0" borderId="5" xfId="0" applyNumberFormat="1" applyFont="1" applyBorder="1" applyAlignment="1">
      <alignment horizontal="center" wrapText="1"/>
    </xf>
    <xf numFmtId="3" fontId="12" fillId="0" borderId="6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wrapText="1"/>
    </xf>
    <xf numFmtId="4" fontId="12" fillId="0" borderId="2" xfId="0" applyNumberFormat="1" applyFont="1" applyBorder="1" applyAlignment="1">
      <alignment horizontal="center" wrapText="1"/>
    </xf>
    <xf numFmtId="4" fontId="17" fillId="0" borderId="4" xfId="0" applyNumberFormat="1" applyFont="1" applyBorder="1" applyAlignment="1">
      <alignment horizontal="left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right" wrapText="1"/>
    </xf>
    <xf numFmtId="4" fontId="12" fillId="0" borderId="12" xfId="0" applyNumberFormat="1" applyFont="1" applyBorder="1" applyAlignment="1">
      <alignment horizontal="right" wrapText="1"/>
    </xf>
    <xf numFmtId="4" fontId="12" fillId="4" borderId="11" xfId="0" applyNumberFormat="1" applyFont="1" applyFill="1" applyBorder="1" applyAlignment="1">
      <alignment horizontal="center" wrapText="1"/>
    </xf>
    <xf numFmtId="4" fontId="12" fillId="4" borderId="12" xfId="0" applyNumberFormat="1" applyFont="1" applyFill="1" applyBorder="1" applyAlignment="1">
      <alignment horizontal="center" wrapText="1"/>
    </xf>
    <xf numFmtId="1" fontId="9" fillId="0" borderId="10" xfId="0" applyNumberFormat="1" applyFont="1" applyBorder="1" applyAlignment="1">
      <alignment horizontal="left" wrapText="1"/>
    </xf>
    <xf numFmtId="1" fontId="9" fillId="0" borderId="3" xfId="0" applyNumberFormat="1" applyFont="1" applyBorder="1" applyAlignment="1">
      <alignment horizontal="left" wrapText="1"/>
    </xf>
    <xf numFmtId="1" fontId="9" fillId="0" borderId="5" xfId="0" applyNumberFormat="1" applyFont="1" applyBorder="1" applyAlignment="1">
      <alignment horizontal="left" wrapText="1"/>
    </xf>
    <xf numFmtId="1" fontId="16" fillId="0" borderId="10" xfId="0" applyNumberFormat="1" applyFont="1" applyBorder="1" applyAlignment="1">
      <alignment horizontal="left" wrapText="1"/>
    </xf>
    <xf numFmtId="1" fontId="16" fillId="0" borderId="3" xfId="0" applyNumberFormat="1" applyFont="1" applyBorder="1" applyAlignment="1">
      <alignment horizontal="left" wrapText="1"/>
    </xf>
    <xf numFmtId="1" fontId="16" fillId="0" borderId="5" xfId="0" applyNumberFormat="1" applyFont="1" applyBorder="1" applyAlignment="1">
      <alignment horizontal="left" wrapText="1"/>
    </xf>
    <xf numFmtId="4" fontId="2" fillId="0" borderId="10" xfId="0" applyNumberFormat="1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center" wrapText="1"/>
    </xf>
    <xf numFmtId="49" fontId="9" fillId="0" borderId="10" xfId="0" applyNumberFormat="1" applyFont="1" applyBorder="1" applyAlignment="1">
      <alignment horizontal="left" wrapText="1"/>
    </xf>
    <xf numFmtId="49" fontId="9" fillId="0" borderId="3" xfId="0" applyNumberFormat="1" applyFont="1" applyBorder="1" applyAlignment="1">
      <alignment horizontal="left" wrapText="1"/>
    </xf>
    <xf numFmtId="49" fontId="9" fillId="0" borderId="5" xfId="0" applyNumberFormat="1" applyFont="1" applyBorder="1" applyAlignment="1">
      <alignment horizontal="left" wrapText="1"/>
    </xf>
    <xf numFmtId="4" fontId="2" fillId="0" borderId="8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4" fontId="2" fillId="0" borderId="14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0" fontId="0" fillId="0" borderId="6" xfId="0" applyBorder="1"/>
    <xf numFmtId="0" fontId="0" fillId="0" borderId="12" xfId="0" applyBorder="1"/>
    <xf numFmtId="4" fontId="2" fillId="0" borderId="6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horizontal="center" wrapText="1"/>
    </xf>
    <xf numFmtId="4" fontId="9" fillId="0" borderId="2" xfId="0" applyNumberFormat="1" applyFont="1" applyBorder="1" applyAlignment="1">
      <alignment horizont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4" fontId="4" fillId="0" borderId="6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4" fontId="7" fillId="0" borderId="4" xfId="0" applyNumberFormat="1" applyFont="1" applyBorder="1" applyAlignment="1">
      <alignment horizontal="center" wrapText="1"/>
    </xf>
    <xf numFmtId="4" fontId="8" fillId="0" borderId="0" xfId="0" applyNumberFormat="1" applyFont="1" applyBorder="1" applyAlignment="1">
      <alignment horizontal="right" wrapText="1"/>
    </xf>
    <xf numFmtId="4" fontId="8" fillId="0" borderId="2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center" wrapText="1"/>
    </xf>
    <xf numFmtId="4" fontId="5" fillId="0" borderId="0" xfId="0" applyNumberFormat="1" applyFont="1" applyAlignment="1">
      <alignment horizontal="right" wrapText="1"/>
    </xf>
    <xf numFmtId="4" fontId="6" fillId="0" borderId="6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" fontId="4" fillId="2" borderId="4" xfId="0" applyNumberFormat="1" applyFont="1" applyFill="1" applyBorder="1" applyAlignment="1">
      <alignment horizontal="center" wrapText="1"/>
    </xf>
  </cellXfs>
  <cellStyles count="4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  <cellStyle name="Обычный 2" xfId="19"/>
    <cellStyle name="Обычный 2 10" xfId="20"/>
    <cellStyle name="Обычный 2 2" xfId="21"/>
    <cellStyle name="Обычный 2 2 2" xfId="22"/>
    <cellStyle name="Обычный 2 9" xfId="23"/>
    <cellStyle name="Обычный 3" xfId="24"/>
    <cellStyle name="Обычный 3 2" xfId="25"/>
    <cellStyle name="Обычный 3 3" xfId="26"/>
    <cellStyle name="Обычный 6" xfId="27"/>
    <cellStyle name="Процентный 2" xfId="28"/>
    <cellStyle name="Процентный 2 2" xfId="29"/>
    <cellStyle name="Процентный 2 3" xfId="30"/>
    <cellStyle name="Процентный 2 4" xfId="31"/>
    <cellStyle name="Процентный 3" xfId="32"/>
    <cellStyle name="Процентный 3 2" xfId="33"/>
    <cellStyle name="Процентный 4" xfId="34"/>
    <cellStyle name="Процентный 5" xfId="35"/>
    <cellStyle name="Финансовый 2" xfId="36"/>
    <cellStyle name="Финансовый 2 2" xfId="37"/>
    <cellStyle name="Финансовый 2 2 2" xfId="38"/>
    <cellStyle name="Финансовый 2 3" xfId="39"/>
  </cellStyles>
  <dxfs count="1"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o-01360405\Post\2023\&#1052;&#1047;%20&#1086;&#1090;&#1095;&#1077;&#1090;&#1099;_2023\&#1054;&#1050;&#1058;%20&#1088;-&#1085;\&#1086;&#1090;&#1095;&#1077;&#1090;&#1099;%20&#1057;&#1064;_&#1086;&#1082;&#1090;\_10&#1083;&#1080;&#1094;_&#1054;&#1058;&#1063;&#1045;&#1058;_&#1088;&#1072;&#1073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КРО, нач, н-у, н-у, МН"/>
      <sheetName val="2.КРО, нач, н-у, н-у, ОДА"/>
      <sheetName val="3.КРО, нач, н-у, н-у, ПР"/>
      <sheetName val="4.КРО, нач, н-у, н-у, ТНР"/>
      <sheetName val="5.нач, адапт, ОВЗ, н-у"/>
      <sheetName val="6.нач, адапт, ОВЗ, н-д"/>
      <sheetName val="7.нач, адапт, инв, н-у"/>
      <sheetName val="8.нач, адапт, инв, н-д"/>
      <sheetName val="9.нач, угл, н-у, н-у"/>
      <sheetName val="10.нач, угл, инв, н-у"/>
      <sheetName val="11.нач, н-у, инв, н-д"/>
      <sheetName val="12.нач, н-у, инв, н-у"/>
      <sheetName val="13.нач, н-у, н-у, н-у"/>
      <sheetName val="14.нач, н-у, н-у, мед"/>
      <sheetName val="15.нач, н-у, н-у, н-д"/>
      <sheetName val="СВОД_НАЧ"/>
      <sheetName val="16.осн, адапт, ОВЗ, н-у"/>
      <sheetName val="17.осн, адапт, ОВЗ, н-д"/>
      <sheetName val="18.осн, адапт, инв, н-д"/>
      <sheetName val="19.осн, адапт, инв, н-у"/>
      <sheetName val="20.осн, угл, н-у, н-у "/>
      <sheetName val="21.осн, угл, инв, н-у"/>
      <sheetName val="22.осн, н-у, инв, н-д"/>
      <sheetName val="23.осн, н-у, инв, н-у"/>
      <sheetName val="24.осн, н-у, н-у, н-у "/>
      <sheetName val="25.осн, н-у, н-у, мед"/>
      <sheetName val="26.осн, н-у, н-у, н-д"/>
      <sheetName val="СВОД_ОСН"/>
      <sheetName val="27.сред, адап, ОВЗ, н-у"/>
      <sheetName val="28.сред, адап, ОВЗ, н-д"/>
      <sheetName val="29.сред, адап, инв, н-у"/>
      <sheetName val="30.сред, адап, инв, н-д"/>
      <sheetName val="31.сред, угл, н-у, н-у"/>
      <sheetName val="32.сред, угл, инв, н-у"/>
      <sheetName val="33.сред, н-у, инв, н-у"/>
      <sheetName val="34.сред, н-у, инв, н-д"/>
      <sheetName val="35.сред, н-у,н-у,н-у"/>
      <sheetName val="36.сред, н-у, н-у, мед"/>
      <sheetName val="37.сред, н-у, н-у, н-д"/>
      <sheetName val="38.сред, н-у,н-у,ЗАОЧ"/>
      <sheetName val="СВОД_СРЕД"/>
      <sheetName val="39.доп, тех "/>
      <sheetName val="40.доп, естест"/>
      <sheetName val="41.доп физкульт."/>
      <sheetName val="42.доп, худож"/>
      <sheetName val="43.доп, турист"/>
      <sheetName val="44.доп соц-гуманит"/>
      <sheetName val="45.доп, н-у, НЕТ"/>
      <sheetName val="46.Предост.пит.НОО"/>
      <sheetName val="47.Предост.пит.ООО"/>
      <sheetName val="48.Предост.пит.СОО"/>
      <sheetName val="49.Содерж.детей (ОВЗ)"/>
      <sheetName val="50.Содерж.детей (н-у)"/>
      <sheetName val="51.Организ.отдыха (СШ)"/>
      <sheetName val="52.Организ.отдыха (ЛОЛ)"/>
      <sheetName val="Оценка"/>
      <sheetName val="Сверка для ГУО"/>
      <sheetName val="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5">
          <cell r="B5" t="str">
            <v>801012О.99.0.БА82АС74000</v>
          </cell>
          <cell r="H5">
            <v>0</v>
          </cell>
          <cell r="I5">
            <v>0</v>
          </cell>
        </row>
        <row r="6">
          <cell r="H6">
            <v>0</v>
          </cell>
          <cell r="I6">
            <v>0</v>
          </cell>
        </row>
        <row r="7">
          <cell r="H7">
            <v>0</v>
          </cell>
          <cell r="I7">
            <v>0</v>
          </cell>
        </row>
        <row r="8">
          <cell r="H8">
            <v>0</v>
          </cell>
          <cell r="I8">
            <v>0</v>
          </cell>
        </row>
        <row r="9">
          <cell r="H9">
            <v>0</v>
          </cell>
          <cell r="I9">
            <v>0</v>
          </cell>
        </row>
        <row r="10">
          <cell r="B10" t="str">
            <v>801012О.99.0.БА82АК24001</v>
          </cell>
          <cell r="H10">
            <v>0</v>
          </cell>
          <cell r="I10">
            <v>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0</v>
          </cell>
          <cell r="I14">
            <v>0</v>
          </cell>
        </row>
        <row r="15">
          <cell r="B15" t="str">
            <v>801012О.99.0.БА82АЛ78001</v>
          </cell>
          <cell r="H15">
            <v>0</v>
          </cell>
          <cell r="I15">
            <v>0</v>
          </cell>
        </row>
        <row r="16">
          <cell r="H16">
            <v>0</v>
          </cell>
          <cell r="I16">
            <v>0</v>
          </cell>
        </row>
        <row r="17">
          <cell r="H17">
            <v>0</v>
          </cell>
          <cell r="I17">
            <v>0</v>
          </cell>
        </row>
        <row r="18">
          <cell r="H18">
            <v>0</v>
          </cell>
          <cell r="I18">
            <v>0</v>
          </cell>
        </row>
        <row r="19">
          <cell r="H19">
            <v>0</v>
          </cell>
          <cell r="I19">
            <v>0</v>
          </cell>
        </row>
        <row r="20">
          <cell r="B20" t="str">
            <v>801012О.99.0.БА82АЗ70001</v>
          </cell>
          <cell r="H20">
            <v>0</v>
          </cell>
          <cell r="I20">
            <v>0</v>
          </cell>
        </row>
        <row r="21">
          <cell r="H21">
            <v>0</v>
          </cell>
          <cell r="I21">
            <v>0</v>
          </cell>
        </row>
        <row r="22">
          <cell r="H22">
            <v>0</v>
          </cell>
          <cell r="I22">
            <v>0</v>
          </cell>
        </row>
        <row r="23">
          <cell r="H23">
            <v>0</v>
          </cell>
          <cell r="I23">
            <v>0</v>
          </cell>
        </row>
        <row r="24">
          <cell r="H24">
            <v>0</v>
          </cell>
          <cell r="I24">
            <v>0</v>
          </cell>
        </row>
        <row r="25">
          <cell r="B25" t="str">
            <v>801012О.99.0.БА81АА00001</v>
          </cell>
          <cell r="H25">
            <v>0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27">
          <cell r="H27">
            <v>40</v>
          </cell>
          <cell r="I27">
            <v>40</v>
          </cell>
        </row>
        <row r="28">
          <cell r="H28">
            <v>0</v>
          </cell>
          <cell r="I28">
            <v>0</v>
          </cell>
        </row>
        <row r="29">
          <cell r="H29">
            <v>46.56</v>
          </cell>
          <cell r="I29">
            <v>47.22</v>
          </cell>
        </row>
        <row r="30">
          <cell r="B30" t="str">
            <v>801012О.99.0.БА81АА24001</v>
          </cell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0</v>
          </cell>
          <cell r="I32">
            <v>0</v>
          </cell>
        </row>
        <row r="33">
          <cell r="H33">
            <v>0</v>
          </cell>
          <cell r="I33">
            <v>0</v>
          </cell>
        </row>
        <row r="34">
          <cell r="H34">
            <v>1.33</v>
          </cell>
          <cell r="I34">
            <v>1.33</v>
          </cell>
        </row>
        <row r="40">
          <cell r="B40" t="str">
            <v>801012О.99.0.БА81АБ44001</v>
          </cell>
          <cell r="H40">
            <v>0</v>
          </cell>
          <cell r="I40">
            <v>0</v>
          </cell>
        </row>
        <row r="41">
          <cell r="H41">
            <v>0</v>
          </cell>
          <cell r="I41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0</v>
          </cell>
          <cell r="I43">
            <v>0</v>
          </cell>
        </row>
        <row r="44">
          <cell r="H44">
            <v>0</v>
          </cell>
          <cell r="I44">
            <v>0</v>
          </cell>
        </row>
        <row r="45">
          <cell r="B45" t="str">
            <v>801012О.99.0.БА81АБ68001</v>
          </cell>
          <cell r="H45">
            <v>0</v>
          </cell>
          <cell r="I45">
            <v>0</v>
          </cell>
        </row>
        <row r="46">
          <cell r="H46">
            <v>0</v>
          </cell>
          <cell r="I46">
            <v>0</v>
          </cell>
        </row>
        <row r="47">
          <cell r="H47">
            <v>0</v>
          </cell>
          <cell r="I47">
            <v>0</v>
          </cell>
        </row>
        <row r="48">
          <cell r="H48">
            <v>0</v>
          </cell>
          <cell r="I48">
            <v>0</v>
          </cell>
        </row>
        <row r="49">
          <cell r="H49">
            <v>0</v>
          </cell>
          <cell r="I49">
            <v>0</v>
          </cell>
        </row>
        <row r="60">
          <cell r="B60" t="str">
            <v>801012О.99.0.БА81АН96001</v>
          </cell>
          <cell r="H60">
            <v>0</v>
          </cell>
          <cell r="I60">
            <v>0</v>
          </cell>
        </row>
        <row r="61">
          <cell r="H61">
            <v>0</v>
          </cell>
          <cell r="I61">
            <v>0</v>
          </cell>
        </row>
        <row r="62">
          <cell r="H62">
            <v>0</v>
          </cell>
          <cell r="I62">
            <v>0</v>
          </cell>
        </row>
        <row r="63">
          <cell r="H63">
            <v>0</v>
          </cell>
          <cell r="I63">
            <v>0</v>
          </cell>
        </row>
        <row r="64">
          <cell r="H64">
            <v>0</v>
          </cell>
          <cell r="I64">
            <v>0</v>
          </cell>
        </row>
        <row r="65">
          <cell r="B65" t="str">
            <v>801012О.99.0.БА81АП40001</v>
          </cell>
          <cell r="H65">
            <v>0</v>
          </cell>
          <cell r="I65">
            <v>0</v>
          </cell>
        </row>
        <row r="66">
          <cell r="H66">
            <v>0</v>
          </cell>
          <cell r="I66">
            <v>0</v>
          </cell>
        </row>
        <row r="67">
          <cell r="H67">
            <v>0</v>
          </cell>
          <cell r="I67">
            <v>0</v>
          </cell>
        </row>
        <row r="68">
          <cell r="H68">
            <v>0</v>
          </cell>
          <cell r="I68">
            <v>0</v>
          </cell>
        </row>
        <row r="69">
          <cell r="H69">
            <v>0</v>
          </cell>
          <cell r="I69">
            <v>0</v>
          </cell>
        </row>
        <row r="70">
          <cell r="B70" t="str">
            <v>801012О.99.0.БА81АЩ48001</v>
          </cell>
          <cell r="H70">
            <v>0</v>
          </cell>
          <cell r="I70">
            <v>0</v>
          </cell>
        </row>
        <row r="71">
          <cell r="H71">
            <v>0</v>
          </cell>
          <cell r="I71">
            <v>0</v>
          </cell>
        </row>
        <row r="72">
          <cell r="H72">
            <v>0</v>
          </cell>
          <cell r="I72">
            <v>0</v>
          </cell>
        </row>
        <row r="73">
          <cell r="H73">
            <v>0</v>
          </cell>
          <cell r="I73">
            <v>0</v>
          </cell>
        </row>
        <row r="74">
          <cell r="H74">
            <v>0.44</v>
          </cell>
          <cell r="I74">
            <v>0.44</v>
          </cell>
        </row>
        <row r="75">
          <cell r="B75" t="str">
            <v>801012О.99.0.БА81АЩ72001</v>
          </cell>
          <cell r="H75">
            <v>0</v>
          </cell>
          <cell r="I75">
            <v>0</v>
          </cell>
        </row>
        <row r="76">
          <cell r="H76">
            <v>0</v>
          </cell>
          <cell r="I76">
            <v>0</v>
          </cell>
        </row>
        <row r="77">
          <cell r="H77">
            <v>0</v>
          </cell>
          <cell r="I77">
            <v>0</v>
          </cell>
        </row>
        <row r="78">
          <cell r="H78">
            <v>0</v>
          </cell>
          <cell r="I78">
            <v>0</v>
          </cell>
        </row>
        <row r="79">
          <cell r="H79">
            <v>0</v>
          </cell>
          <cell r="I79">
            <v>0</v>
          </cell>
        </row>
        <row r="85">
          <cell r="B85" t="str">
            <v>801012О.99.0.БА81АЭ92001</v>
          </cell>
          <cell r="H85">
            <v>74.8</v>
          </cell>
          <cell r="I85">
            <v>78.099999999999994</v>
          </cell>
        </row>
        <row r="86">
          <cell r="H86">
            <v>2.2999999999999998</v>
          </cell>
          <cell r="I86">
            <v>2.2999999999999998</v>
          </cell>
        </row>
        <row r="87">
          <cell r="H87">
            <v>31.6</v>
          </cell>
          <cell r="I87">
            <v>63.6</v>
          </cell>
        </row>
        <row r="88">
          <cell r="H88">
            <v>100</v>
          </cell>
          <cell r="I88">
            <v>100</v>
          </cell>
        </row>
        <row r="89">
          <cell r="H89">
            <v>441.11</v>
          </cell>
          <cell r="I89">
            <v>440.11</v>
          </cell>
        </row>
        <row r="90">
          <cell r="B90" t="str">
            <v>801012О.99.0.БА81АЮ16001</v>
          </cell>
          <cell r="H90">
            <v>0</v>
          </cell>
          <cell r="I90">
            <v>0</v>
          </cell>
        </row>
        <row r="91">
          <cell r="H91">
            <v>0</v>
          </cell>
          <cell r="I91">
            <v>0</v>
          </cell>
        </row>
        <row r="92">
          <cell r="H92">
            <v>0</v>
          </cell>
          <cell r="I92">
            <v>0</v>
          </cell>
        </row>
        <row r="93">
          <cell r="H93">
            <v>0</v>
          </cell>
          <cell r="I93">
            <v>0</v>
          </cell>
        </row>
        <row r="94">
          <cell r="H94">
            <v>0</v>
          </cell>
          <cell r="I94">
            <v>0</v>
          </cell>
        </row>
        <row r="95">
          <cell r="B95" t="str">
            <v>801012О.99.0.БА81АЮ40001</v>
          </cell>
          <cell r="H95">
            <v>0</v>
          </cell>
          <cell r="I95">
            <v>0</v>
          </cell>
        </row>
        <row r="96">
          <cell r="H96">
            <v>0</v>
          </cell>
          <cell r="I96">
            <v>0</v>
          </cell>
        </row>
        <row r="97">
          <cell r="H97">
            <v>0</v>
          </cell>
          <cell r="I97">
            <v>0</v>
          </cell>
        </row>
        <row r="98">
          <cell r="H98">
            <v>0</v>
          </cell>
          <cell r="I98">
            <v>0</v>
          </cell>
        </row>
        <row r="99">
          <cell r="H99">
            <v>0</v>
          </cell>
          <cell r="I99">
            <v>0</v>
          </cell>
        </row>
        <row r="100">
          <cell r="B100" t="str">
            <v>802111О.99.0.БА96АА00001</v>
          </cell>
          <cell r="H100">
            <v>0</v>
          </cell>
          <cell r="I100">
            <v>0</v>
          </cell>
        </row>
        <row r="101">
          <cell r="H101">
            <v>0</v>
          </cell>
          <cell r="I101">
            <v>0</v>
          </cell>
        </row>
        <row r="102">
          <cell r="H102">
            <v>12.5</v>
          </cell>
          <cell r="I102">
            <v>60</v>
          </cell>
        </row>
        <row r="103">
          <cell r="H103">
            <v>0</v>
          </cell>
          <cell r="I103">
            <v>0</v>
          </cell>
        </row>
        <row r="104">
          <cell r="H104">
            <v>3.89</v>
          </cell>
          <cell r="I104">
            <v>3.89</v>
          </cell>
        </row>
        <row r="105">
          <cell r="B105" t="str">
            <v>802111О.99.0.БА96АА25001</v>
          </cell>
          <cell r="H105">
            <v>0</v>
          </cell>
          <cell r="I105">
            <v>0</v>
          </cell>
        </row>
        <row r="106">
          <cell r="H106">
            <v>0</v>
          </cell>
          <cell r="I106">
            <v>0</v>
          </cell>
        </row>
        <row r="107">
          <cell r="H107">
            <v>0</v>
          </cell>
          <cell r="I107">
            <v>0</v>
          </cell>
        </row>
        <row r="108">
          <cell r="H108">
            <v>0</v>
          </cell>
          <cell r="I108">
            <v>0</v>
          </cell>
        </row>
        <row r="109">
          <cell r="H109">
            <v>1.44</v>
          </cell>
          <cell r="I109">
            <v>1.44</v>
          </cell>
        </row>
        <row r="115">
          <cell r="B115" t="str">
            <v>802111О.99.0.БА96АБ50001</v>
          </cell>
          <cell r="H115">
            <v>0</v>
          </cell>
          <cell r="I115">
            <v>0</v>
          </cell>
        </row>
        <row r="116">
          <cell r="H116">
            <v>0</v>
          </cell>
          <cell r="I116">
            <v>0</v>
          </cell>
        </row>
        <row r="117">
          <cell r="H117">
            <v>0</v>
          </cell>
          <cell r="I117">
            <v>0</v>
          </cell>
        </row>
        <row r="118">
          <cell r="H118">
            <v>0</v>
          </cell>
          <cell r="I118">
            <v>0</v>
          </cell>
        </row>
        <row r="119">
          <cell r="H119">
            <v>0</v>
          </cell>
          <cell r="I119">
            <v>0</v>
          </cell>
        </row>
        <row r="120">
          <cell r="B120" t="str">
            <v>802111О.99.0.БА96АБ75001</v>
          </cell>
          <cell r="H120">
            <v>0</v>
          </cell>
          <cell r="I120">
            <v>0</v>
          </cell>
        </row>
        <row r="121">
          <cell r="H121">
            <v>0</v>
          </cell>
          <cell r="I121">
            <v>0</v>
          </cell>
        </row>
        <row r="122">
          <cell r="H122">
            <v>0</v>
          </cell>
          <cell r="I122">
            <v>0</v>
          </cell>
        </row>
        <row r="123">
          <cell r="H123">
            <v>0</v>
          </cell>
          <cell r="I123">
            <v>0</v>
          </cell>
        </row>
        <row r="124">
          <cell r="H124">
            <v>0</v>
          </cell>
          <cell r="I124">
            <v>0</v>
          </cell>
        </row>
        <row r="135">
          <cell r="B135" t="str">
            <v>802111О.99.0.БА96АО26001</v>
          </cell>
          <cell r="H135">
            <v>0</v>
          </cell>
          <cell r="I135">
            <v>0</v>
          </cell>
        </row>
        <row r="136">
          <cell r="H136">
            <v>0</v>
          </cell>
          <cell r="I136">
            <v>0</v>
          </cell>
        </row>
        <row r="137">
          <cell r="H137">
            <v>0</v>
          </cell>
          <cell r="I137">
            <v>0</v>
          </cell>
        </row>
        <row r="138">
          <cell r="H138">
            <v>0</v>
          </cell>
          <cell r="I138">
            <v>0</v>
          </cell>
        </row>
        <row r="139">
          <cell r="H139">
            <v>1.89</v>
          </cell>
          <cell r="I139">
            <v>1.89</v>
          </cell>
        </row>
        <row r="140">
          <cell r="B140" t="str">
            <v>802111О.99.0.БА96АП76001</v>
          </cell>
          <cell r="H140">
            <v>70.099999999999994</v>
          </cell>
          <cell r="I140">
            <v>77.3</v>
          </cell>
        </row>
        <row r="141">
          <cell r="H141">
            <v>11.8</v>
          </cell>
          <cell r="I141">
            <v>11.8</v>
          </cell>
        </row>
        <row r="142">
          <cell r="H142">
            <v>50</v>
          </cell>
          <cell r="I142">
            <v>72.7</v>
          </cell>
        </row>
        <row r="143">
          <cell r="H143">
            <v>100</v>
          </cell>
          <cell r="I143">
            <v>100</v>
          </cell>
        </row>
        <row r="144">
          <cell r="H144">
            <v>425.22</v>
          </cell>
          <cell r="I144">
            <v>424.22</v>
          </cell>
        </row>
        <row r="155">
          <cell r="B155" t="str">
            <v>802111О.99.0.БА96АЭ08001</v>
          </cell>
          <cell r="H155">
            <v>0</v>
          </cell>
          <cell r="I155">
            <v>0</v>
          </cell>
        </row>
        <row r="156">
          <cell r="H156">
            <v>0</v>
          </cell>
          <cell r="I156">
            <v>0</v>
          </cell>
        </row>
        <row r="157">
          <cell r="H157">
            <v>0</v>
          </cell>
          <cell r="I157">
            <v>0</v>
          </cell>
        </row>
        <row r="158">
          <cell r="H158">
            <v>0</v>
          </cell>
          <cell r="I158">
            <v>0</v>
          </cell>
        </row>
        <row r="159">
          <cell r="H159">
            <v>0</v>
          </cell>
          <cell r="I159">
            <v>0</v>
          </cell>
        </row>
        <row r="160">
          <cell r="B160" t="str">
            <v>802111О.99.0.БА96АЭ33001</v>
          </cell>
          <cell r="H160">
            <v>0</v>
          </cell>
          <cell r="I160">
            <v>0</v>
          </cell>
        </row>
        <row r="161">
          <cell r="H161">
            <v>0</v>
          </cell>
          <cell r="I161">
            <v>0</v>
          </cell>
        </row>
        <row r="162">
          <cell r="H162">
            <v>0</v>
          </cell>
          <cell r="I162">
            <v>0</v>
          </cell>
        </row>
        <row r="163">
          <cell r="H163">
            <v>0</v>
          </cell>
          <cell r="I163">
            <v>0</v>
          </cell>
        </row>
        <row r="164">
          <cell r="H164">
            <v>1.44</v>
          </cell>
          <cell r="I164">
            <v>1.44</v>
          </cell>
        </row>
        <row r="170">
          <cell r="B170" t="str">
            <v>802111О.99.0.БА96АЮ58001</v>
          </cell>
          <cell r="H170">
            <v>0</v>
          </cell>
          <cell r="I170">
            <v>0</v>
          </cell>
        </row>
        <row r="171">
          <cell r="H171">
            <v>0</v>
          </cell>
          <cell r="I171">
            <v>0</v>
          </cell>
        </row>
        <row r="172">
          <cell r="H172">
            <v>0</v>
          </cell>
          <cell r="I172">
            <v>0</v>
          </cell>
        </row>
        <row r="173">
          <cell r="H173">
            <v>0</v>
          </cell>
          <cell r="I173">
            <v>0</v>
          </cell>
        </row>
        <row r="174">
          <cell r="H174">
            <v>47.11</v>
          </cell>
          <cell r="I174">
            <v>48</v>
          </cell>
        </row>
        <row r="185">
          <cell r="B185" t="str">
            <v>802111О.99.0.БА96АЮ83001</v>
          </cell>
          <cell r="H185">
            <v>0</v>
          </cell>
          <cell r="I185">
            <v>0</v>
          </cell>
        </row>
        <row r="186">
          <cell r="H186">
            <v>0</v>
          </cell>
          <cell r="I186">
            <v>0</v>
          </cell>
        </row>
        <row r="187">
          <cell r="H187">
            <v>0</v>
          </cell>
          <cell r="I187">
            <v>0</v>
          </cell>
        </row>
        <row r="188">
          <cell r="H188">
            <v>0</v>
          </cell>
          <cell r="I188">
            <v>0</v>
          </cell>
        </row>
        <row r="189">
          <cell r="H189">
            <v>0</v>
          </cell>
          <cell r="I189">
            <v>0</v>
          </cell>
        </row>
        <row r="190">
          <cell r="B190" t="str">
            <v>802111О.99.0.БА96АЯ08001</v>
          </cell>
          <cell r="H190">
            <v>0</v>
          </cell>
          <cell r="I190">
            <v>0</v>
          </cell>
        </row>
        <row r="191">
          <cell r="H191">
            <v>0</v>
          </cell>
          <cell r="I191">
            <v>0</v>
          </cell>
        </row>
        <row r="192">
          <cell r="H192">
            <v>0</v>
          </cell>
          <cell r="I192">
            <v>0</v>
          </cell>
        </row>
        <row r="193">
          <cell r="H193">
            <v>0</v>
          </cell>
          <cell r="I193">
            <v>0</v>
          </cell>
        </row>
        <row r="194">
          <cell r="H194">
            <v>0</v>
          </cell>
          <cell r="I194">
            <v>0</v>
          </cell>
        </row>
        <row r="195">
          <cell r="B195" t="str">
            <v>802112О.99.0.ББ11АА00001</v>
          </cell>
          <cell r="H195">
            <v>0</v>
          </cell>
          <cell r="I195">
            <v>0</v>
          </cell>
        </row>
        <row r="196">
          <cell r="H196">
            <v>0</v>
          </cell>
          <cell r="I196">
            <v>0</v>
          </cell>
        </row>
        <row r="197">
          <cell r="H197">
            <v>0</v>
          </cell>
          <cell r="I197">
            <v>0</v>
          </cell>
        </row>
        <row r="198">
          <cell r="H198">
            <v>0</v>
          </cell>
          <cell r="I198">
            <v>0</v>
          </cell>
        </row>
        <row r="199">
          <cell r="H199">
            <v>0</v>
          </cell>
          <cell r="I199">
            <v>0</v>
          </cell>
        </row>
        <row r="200">
          <cell r="B200" t="str">
            <v>802112О.99.0.ББ11АА25001</v>
          </cell>
          <cell r="H200">
            <v>0</v>
          </cell>
          <cell r="I200">
            <v>0</v>
          </cell>
        </row>
        <row r="201">
          <cell r="H201">
            <v>0</v>
          </cell>
          <cell r="I201">
            <v>0</v>
          </cell>
        </row>
        <row r="202">
          <cell r="H202">
            <v>0</v>
          </cell>
          <cell r="I202">
            <v>0</v>
          </cell>
        </row>
        <row r="203">
          <cell r="H203">
            <v>0</v>
          </cell>
          <cell r="I203">
            <v>0</v>
          </cell>
        </row>
        <row r="204">
          <cell r="H204">
            <v>0</v>
          </cell>
          <cell r="I204">
            <v>0</v>
          </cell>
        </row>
        <row r="210">
          <cell r="B210" t="str">
            <v>802112О.99.0.ББ11АБ50001</v>
          </cell>
          <cell r="H210">
            <v>0</v>
          </cell>
          <cell r="I210">
            <v>0</v>
          </cell>
        </row>
        <row r="211">
          <cell r="H211">
            <v>0</v>
          </cell>
          <cell r="I211">
            <v>0</v>
          </cell>
        </row>
        <row r="212">
          <cell r="H212">
            <v>0</v>
          </cell>
          <cell r="I212">
            <v>0</v>
          </cell>
        </row>
        <row r="213">
          <cell r="H213">
            <v>0</v>
          </cell>
          <cell r="I213">
            <v>0</v>
          </cell>
        </row>
        <row r="214">
          <cell r="H214">
            <v>0</v>
          </cell>
          <cell r="I214">
            <v>0</v>
          </cell>
        </row>
        <row r="215">
          <cell r="B215" t="str">
            <v>802112О.99.0.ББ11АБ75001</v>
          </cell>
          <cell r="H215">
            <v>0</v>
          </cell>
          <cell r="I215">
            <v>0</v>
          </cell>
        </row>
        <row r="216">
          <cell r="H216">
            <v>0</v>
          </cell>
          <cell r="I216">
            <v>0</v>
          </cell>
        </row>
        <row r="217">
          <cell r="H217">
            <v>0</v>
          </cell>
          <cell r="I217">
            <v>0</v>
          </cell>
        </row>
        <row r="218">
          <cell r="H218">
            <v>0</v>
          </cell>
          <cell r="I218">
            <v>0</v>
          </cell>
        </row>
        <row r="219">
          <cell r="H219">
            <v>0</v>
          </cell>
          <cell r="I219">
            <v>0</v>
          </cell>
        </row>
        <row r="230">
          <cell r="B230" t="str">
            <v>802112О.99.0.ББ11АО26001</v>
          </cell>
          <cell r="H230">
            <v>0</v>
          </cell>
          <cell r="I230">
            <v>0</v>
          </cell>
        </row>
        <row r="231">
          <cell r="H231">
            <v>0</v>
          </cell>
          <cell r="I231">
            <v>0</v>
          </cell>
        </row>
        <row r="232">
          <cell r="H232">
            <v>0</v>
          </cell>
          <cell r="I232">
            <v>0</v>
          </cell>
        </row>
        <row r="233">
          <cell r="H233">
            <v>0</v>
          </cell>
          <cell r="I233">
            <v>0</v>
          </cell>
        </row>
        <row r="234">
          <cell r="H234">
            <v>0</v>
          </cell>
          <cell r="I234">
            <v>0</v>
          </cell>
        </row>
        <row r="235">
          <cell r="B235" t="str">
            <v>802112О.99.0.ББ11АП76001</v>
          </cell>
          <cell r="H235">
            <v>0</v>
          </cell>
          <cell r="I235">
            <v>0</v>
          </cell>
        </row>
        <row r="236">
          <cell r="H236">
            <v>0</v>
          </cell>
          <cell r="I236">
            <v>0</v>
          </cell>
        </row>
        <row r="237">
          <cell r="H237">
            <v>0</v>
          </cell>
          <cell r="I237">
            <v>0</v>
          </cell>
        </row>
        <row r="238">
          <cell r="H238">
            <v>0</v>
          </cell>
          <cell r="I238">
            <v>0</v>
          </cell>
        </row>
        <row r="239">
          <cell r="H239">
            <v>10.44</v>
          </cell>
          <cell r="I239">
            <v>10</v>
          </cell>
        </row>
        <row r="245">
          <cell r="B245" t="str">
            <v>802112О.99.0.ББ11АЭ08001</v>
          </cell>
          <cell r="H245">
            <v>100</v>
          </cell>
          <cell r="I245">
            <v>100</v>
          </cell>
        </row>
        <row r="246">
          <cell r="H246">
            <v>0</v>
          </cell>
          <cell r="I246">
            <v>0</v>
          </cell>
        </row>
        <row r="247">
          <cell r="H247">
            <v>33.299999999999997</v>
          </cell>
          <cell r="I247">
            <v>100</v>
          </cell>
        </row>
        <row r="248">
          <cell r="H248">
            <v>0</v>
          </cell>
          <cell r="I248">
            <v>0</v>
          </cell>
        </row>
        <row r="249">
          <cell r="H249">
            <v>0.56000000000000005</v>
          </cell>
          <cell r="I249">
            <v>0.56000000000000005</v>
          </cell>
        </row>
        <row r="250">
          <cell r="B250" t="str">
            <v>802112О.99.0.ББ11АЭ33001</v>
          </cell>
          <cell r="H250">
            <v>0</v>
          </cell>
          <cell r="I250">
            <v>0</v>
          </cell>
        </row>
        <row r="251">
          <cell r="H251">
            <v>0</v>
          </cell>
          <cell r="I251">
            <v>0</v>
          </cell>
        </row>
        <row r="252">
          <cell r="H252">
            <v>0</v>
          </cell>
          <cell r="I252">
            <v>0</v>
          </cell>
        </row>
        <row r="253">
          <cell r="H253">
            <v>0</v>
          </cell>
          <cell r="I253">
            <v>0</v>
          </cell>
        </row>
        <row r="254">
          <cell r="H254">
            <v>0</v>
          </cell>
          <cell r="I254">
            <v>0</v>
          </cell>
        </row>
        <row r="260">
          <cell r="B260" t="str">
            <v>802112О.99.0.ББ11АЮ58001</v>
          </cell>
          <cell r="H260">
            <v>69</v>
          </cell>
          <cell r="I260">
            <v>66.7</v>
          </cell>
        </row>
        <row r="261">
          <cell r="H261">
            <v>34.5</v>
          </cell>
          <cell r="I261">
            <v>37.299999999999997</v>
          </cell>
        </row>
        <row r="262">
          <cell r="H262">
            <v>33.299999999999997</v>
          </cell>
          <cell r="I262">
            <v>100</v>
          </cell>
        </row>
        <row r="263">
          <cell r="H263">
            <v>100</v>
          </cell>
          <cell r="I263">
            <v>100</v>
          </cell>
        </row>
        <row r="264">
          <cell r="H264">
            <v>63.78</v>
          </cell>
          <cell r="I264">
            <v>64.33</v>
          </cell>
        </row>
        <row r="270">
          <cell r="B270" t="str">
            <v>802112О.99.0.ББ11АЮ66001</v>
          </cell>
          <cell r="H270">
            <v>0</v>
          </cell>
          <cell r="I270">
            <v>0</v>
          </cell>
        </row>
        <row r="271">
          <cell r="H271">
            <v>0</v>
          </cell>
          <cell r="I271">
            <v>0</v>
          </cell>
        </row>
        <row r="272">
          <cell r="H272">
            <v>0</v>
          </cell>
          <cell r="I272">
            <v>0</v>
          </cell>
        </row>
        <row r="273">
          <cell r="H273">
            <v>0</v>
          </cell>
          <cell r="I273">
            <v>0</v>
          </cell>
        </row>
        <row r="274">
          <cell r="H274">
            <v>0</v>
          </cell>
          <cell r="I274">
            <v>0</v>
          </cell>
        </row>
        <row r="275">
          <cell r="B275" t="str">
            <v>802112О.99.0.ББ11АЮ83001</v>
          </cell>
          <cell r="H275">
            <v>0</v>
          </cell>
          <cell r="I275">
            <v>0</v>
          </cell>
        </row>
        <row r="276">
          <cell r="H276">
            <v>0</v>
          </cell>
          <cell r="I276">
            <v>0</v>
          </cell>
        </row>
        <row r="277">
          <cell r="H277">
            <v>0</v>
          </cell>
          <cell r="I277">
            <v>0</v>
          </cell>
        </row>
        <row r="278">
          <cell r="H278">
            <v>0</v>
          </cell>
          <cell r="I278">
            <v>0</v>
          </cell>
        </row>
        <row r="279">
          <cell r="H279">
            <v>0</v>
          </cell>
          <cell r="I279">
            <v>0</v>
          </cell>
        </row>
        <row r="280">
          <cell r="B280" t="str">
            <v>802112О.99.0.ББ11АЯ08001</v>
          </cell>
          <cell r="H280">
            <v>0</v>
          </cell>
          <cell r="I280">
            <v>0</v>
          </cell>
        </row>
        <row r="281">
          <cell r="H281">
            <v>0</v>
          </cell>
          <cell r="I281">
            <v>0</v>
          </cell>
        </row>
        <row r="282">
          <cell r="H282">
            <v>0</v>
          </cell>
          <cell r="I282">
            <v>0</v>
          </cell>
        </row>
        <row r="283">
          <cell r="H283">
            <v>0</v>
          </cell>
          <cell r="I283">
            <v>0</v>
          </cell>
        </row>
        <row r="284">
          <cell r="H284">
            <v>0</v>
          </cell>
          <cell r="I284">
            <v>0</v>
          </cell>
        </row>
        <row r="355">
          <cell r="B355" t="str">
            <v>804200О.99.0.ББ52АЕ04000</v>
          </cell>
          <cell r="H355">
            <v>10.8</v>
          </cell>
          <cell r="I355">
            <v>10.3</v>
          </cell>
        </row>
        <row r="356">
          <cell r="H356">
            <v>24.1</v>
          </cell>
          <cell r="I356">
            <v>24.1</v>
          </cell>
        </row>
        <row r="357">
          <cell r="H357">
            <v>100</v>
          </cell>
          <cell r="I357">
            <v>100</v>
          </cell>
        </row>
        <row r="358">
          <cell r="H358">
            <v>12190.017007125889</v>
          </cell>
          <cell r="I358">
            <v>11851</v>
          </cell>
        </row>
        <row r="359">
          <cell r="B359" t="str">
            <v>804200О.99.0.ББ52АЕ28000</v>
          </cell>
          <cell r="H359">
            <v>5.2</v>
          </cell>
          <cell r="I359">
            <v>4.9000000000000004</v>
          </cell>
        </row>
        <row r="360">
          <cell r="H360">
            <v>43.8</v>
          </cell>
          <cell r="I360">
            <v>43.8</v>
          </cell>
        </row>
        <row r="361">
          <cell r="H361">
            <v>100</v>
          </cell>
          <cell r="I361">
            <v>100</v>
          </cell>
        </row>
        <row r="362">
          <cell r="H362">
            <v>5930.6780047505936</v>
          </cell>
          <cell r="I362">
            <v>5726</v>
          </cell>
        </row>
        <row r="363">
          <cell r="B363" t="str">
            <v>804200О.99.0.ББ52АЕ52000</v>
          </cell>
          <cell r="H363">
            <v>17.899999999999999</v>
          </cell>
          <cell r="I363">
            <v>17.7</v>
          </cell>
        </row>
        <row r="364">
          <cell r="H364">
            <v>44.4</v>
          </cell>
          <cell r="I364">
            <v>44.4</v>
          </cell>
        </row>
        <row r="365">
          <cell r="H365">
            <v>100</v>
          </cell>
          <cell r="I365">
            <v>100</v>
          </cell>
        </row>
        <row r="366">
          <cell r="H366">
            <v>20120.695011876487</v>
          </cell>
          <cell r="I366">
            <v>19984.400000000001</v>
          </cell>
        </row>
        <row r="367">
          <cell r="B367" t="str">
            <v>804200О.99.0.ББ52АЕ76000</v>
          </cell>
          <cell r="H367">
            <v>28.6</v>
          </cell>
          <cell r="I367">
            <v>28.2</v>
          </cell>
        </row>
        <row r="368">
          <cell r="H368">
            <v>53.2</v>
          </cell>
          <cell r="I368">
            <v>53.2</v>
          </cell>
        </row>
        <row r="369">
          <cell r="H369">
            <v>100</v>
          </cell>
          <cell r="I369">
            <v>100</v>
          </cell>
        </row>
        <row r="370">
          <cell r="H370">
            <v>32167.37301662708</v>
          </cell>
          <cell r="I370">
            <v>31827</v>
          </cell>
        </row>
        <row r="371">
          <cell r="B371" t="str">
            <v>804200О.99.0.ББ52АЖ00000</v>
          </cell>
          <cell r="H371">
            <v>5.2</v>
          </cell>
          <cell r="I371">
            <v>4.8</v>
          </cell>
        </row>
        <row r="372">
          <cell r="H372">
            <v>16.7</v>
          </cell>
          <cell r="I372">
            <v>16.7</v>
          </cell>
        </row>
        <row r="373">
          <cell r="H373">
            <v>100</v>
          </cell>
          <cell r="I373">
            <v>100</v>
          </cell>
        </row>
        <row r="374">
          <cell r="H374">
            <v>5930.6780047505936</v>
          </cell>
          <cell r="I374">
            <v>5624.3</v>
          </cell>
        </row>
        <row r="375">
          <cell r="B375" t="str">
            <v>804200О.99.0.ББ52АЖ24000</v>
          </cell>
          <cell r="H375">
            <v>9.9</v>
          </cell>
          <cell r="I375">
            <v>9.9</v>
          </cell>
        </row>
        <row r="376">
          <cell r="H376">
            <v>27.3</v>
          </cell>
          <cell r="I376">
            <v>25</v>
          </cell>
        </row>
        <row r="377">
          <cell r="H377">
            <v>66.7</v>
          </cell>
          <cell r="I377">
            <v>66.7</v>
          </cell>
        </row>
        <row r="378">
          <cell r="H378">
            <v>11046.678004750593</v>
          </cell>
          <cell r="I378">
            <v>11045.7</v>
          </cell>
        </row>
        <row r="379">
          <cell r="H379">
            <v>0</v>
          </cell>
          <cell r="I379">
            <v>0</v>
          </cell>
        </row>
        <row r="380">
          <cell r="H380">
            <v>0</v>
          </cell>
          <cell r="I380">
            <v>0</v>
          </cell>
        </row>
        <row r="381">
          <cell r="H381">
            <v>0</v>
          </cell>
          <cell r="I381">
            <v>0</v>
          </cell>
        </row>
        <row r="382">
          <cell r="H382">
            <v>0</v>
          </cell>
          <cell r="I382">
            <v>0</v>
          </cell>
        </row>
        <row r="383">
          <cell r="B383" t="str">
            <v>552315О.99.0.БА83АА04000</v>
          </cell>
          <cell r="H383">
            <v>0</v>
          </cell>
          <cell r="I383">
            <v>0</v>
          </cell>
        </row>
        <row r="384">
          <cell r="H384">
            <v>0</v>
          </cell>
          <cell r="I384">
            <v>0</v>
          </cell>
        </row>
        <row r="385">
          <cell r="H385">
            <v>0</v>
          </cell>
          <cell r="I385">
            <v>0</v>
          </cell>
        </row>
        <row r="386">
          <cell r="B386" t="str">
            <v>559019О.99.0.ББ12АА03000</v>
          </cell>
          <cell r="H386">
            <v>0</v>
          </cell>
          <cell r="I386">
            <v>0</v>
          </cell>
        </row>
        <row r="387">
          <cell r="H387">
            <v>0</v>
          </cell>
          <cell r="I387">
            <v>0</v>
          </cell>
        </row>
        <row r="388">
          <cell r="H388">
            <v>0</v>
          </cell>
          <cell r="I388">
            <v>0</v>
          </cell>
        </row>
        <row r="389">
          <cell r="B389" t="str">
            <v>560200О.99.0.БА89АА00000</v>
          </cell>
          <cell r="H389">
            <v>0</v>
          </cell>
          <cell r="I389">
            <v>0</v>
          </cell>
        </row>
        <row r="390">
          <cell r="H390">
            <v>0</v>
          </cell>
          <cell r="I390">
            <v>0</v>
          </cell>
        </row>
        <row r="391">
          <cell r="B391" t="str">
            <v>560200О.99.0.ББ03АА00000</v>
          </cell>
          <cell r="H391">
            <v>0</v>
          </cell>
          <cell r="I391">
            <v>0</v>
          </cell>
        </row>
        <row r="392">
          <cell r="H392">
            <v>0</v>
          </cell>
          <cell r="I392">
            <v>0</v>
          </cell>
        </row>
        <row r="393">
          <cell r="B393" t="str">
            <v>560200О.99.0.ББ18АА00000</v>
          </cell>
          <cell r="H393">
            <v>0</v>
          </cell>
          <cell r="I393">
            <v>0</v>
          </cell>
        </row>
        <row r="394">
          <cell r="H394">
            <v>0</v>
          </cell>
          <cell r="I394">
            <v>0</v>
          </cell>
        </row>
        <row r="395">
          <cell r="B395" t="str">
            <v>920700О.99.0.АЗ22АА01001</v>
          </cell>
        </row>
        <row r="396">
          <cell r="H396">
            <v>100</v>
          </cell>
          <cell r="I396">
            <v>100</v>
          </cell>
        </row>
        <row r="397">
          <cell r="H397">
            <v>160</v>
          </cell>
          <cell r="I397">
            <v>160</v>
          </cell>
        </row>
        <row r="398">
          <cell r="B398" t="str">
            <v>920700О.99.0.АЗ22АА00001</v>
          </cell>
          <cell r="H398">
            <v>0</v>
          </cell>
          <cell r="I398">
            <v>0</v>
          </cell>
        </row>
        <row r="399">
          <cell r="H399">
            <v>0</v>
          </cell>
          <cell r="I399">
            <v>0</v>
          </cell>
        </row>
        <row r="400">
          <cell r="H400">
            <v>0</v>
          </cell>
          <cell r="I400">
            <v>0</v>
          </cell>
        </row>
        <row r="401">
          <cell r="H401">
            <v>0</v>
          </cell>
          <cell r="I401">
            <v>0</v>
          </cell>
        </row>
        <row r="402">
          <cell r="H402">
            <v>0</v>
          </cell>
          <cell r="I402">
            <v>0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413"/>
  <sheetViews>
    <sheetView tabSelected="1" view="pageBreakPreview" topLeftCell="A13" zoomScaleSheetLayoutView="100" workbookViewId="0">
      <selection activeCell="G102" sqref="G102:K102"/>
    </sheetView>
  </sheetViews>
  <sheetFormatPr defaultRowHeight="15" x14ac:dyDescent="0.25"/>
  <cols>
    <col min="1" max="1" width="29" style="1" customWidth="1"/>
    <col min="2" max="2" width="17.28515625" style="1" customWidth="1"/>
    <col min="3" max="3" width="13.42578125" style="1" customWidth="1"/>
    <col min="4" max="4" width="14.140625" style="1" customWidth="1"/>
    <col min="5" max="5" width="12.28515625" style="1" customWidth="1"/>
    <col min="6" max="6" width="10.140625" style="1" customWidth="1"/>
    <col min="7" max="7" width="12.7109375" style="1" customWidth="1"/>
    <col min="8" max="8" width="12.42578125" style="1" customWidth="1"/>
    <col min="9" max="9" width="6.140625" style="1" customWidth="1"/>
    <col min="10" max="10" width="12.28515625" style="1" customWidth="1"/>
    <col min="11" max="11" width="14.28515625" style="1" customWidth="1"/>
    <col min="12" max="12" width="7.85546875" style="1" customWidth="1"/>
    <col min="13" max="13" width="5.5703125" style="1" customWidth="1"/>
    <col min="14" max="14" width="9.5703125" style="1" customWidth="1"/>
    <col min="15" max="15" width="8.5703125" style="1" customWidth="1"/>
    <col min="16" max="16" width="10.28515625" style="1" customWidth="1"/>
    <col min="17" max="17" width="10.140625" style="1" customWidth="1"/>
    <col min="18" max="18" width="11.7109375" style="1" customWidth="1"/>
    <col min="19" max="19" width="9.140625" style="2"/>
    <col min="20" max="20" width="11.7109375" customWidth="1"/>
    <col min="21" max="16384" width="9.140625" style="1"/>
  </cols>
  <sheetData>
    <row r="1" spans="1:20" x14ac:dyDescent="0.25">
      <c r="T1" s="3">
        <v>1</v>
      </c>
    </row>
    <row r="2" spans="1:20" ht="15.75" x14ac:dyDescent="0.25">
      <c r="A2" s="283" t="s">
        <v>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T2" s="3">
        <v>1</v>
      </c>
    </row>
    <row r="3" spans="1:20" ht="15.75" x14ac:dyDescent="0.25">
      <c r="A3" s="283" t="s">
        <v>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T3" s="3">
        <v>1</v>
      </c>
    </row>
    <row r="4" spans="1:20" ht="15.75" x14ac:dyDescent="0.25">
      <c r="A4" s="283" t="s">
        <v>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T4" s="3">
        <v>1</v>
      </c>
    </row>
    <row r="5" spans="1:20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3">
        <v>1</v>
      </c>
    </row>
    <row r="6" spans="1:20" ht="15.75" x14ac:dyDescent="0.25">
      <c r="A6" s="5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" t="s">
        <v>3</v>
      </c>
      <c r="T6" s="3">
        <v>1</v>
      </c>
    </row>
    <row r="7" spans="1:20" ht="15.75" x14ac:dyDescent="0.25">
      <c r="A7" s="5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81" t="s">
        <v>4</v>
      </c>
      <c r="Q7" s="276"/>
      <c r="R7" s="284" t="s">
        <v>5</v>
      </c>
      <c r="T7" s="3">
        <v>1</v>
      </c>
    </row>
    <row r="8" spans="1:20" ht="15.75" x14ac:dyDescent="0.25">
      <c r="A8" s="271" t="s">
        <v>6</v>
      </c>
      <c r="B8" s="271"/>
      <c r="C8" s="286" t="s">
        <v>7</v>
      </c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1" t="s">
        <v>8</v>
      </c>
      <c r="Q8" s="276"/>
      <c r="R8" s="285"/>
      <c r="T8" s="3">
        <v>1</v>
      </c>
    </row>
    <row r="9" spans="1:20" ht="15.75" x14ac:dyDescent="0.25">
      <c r="A9" s="5"/>
      <c r="B9" s="5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81" t="s">
        <v>9</v>
      </c>
      <c r="Q9" s="276"/>
      <c r="R9" s="7" t="s">
        <v>10</v>
      </c>
      <c r="T9" s="3">
        <v>1</v>
      </c>
    </row>
    <row r="10" spans="1:20" ht="27" customHeight="1" x14ac:dyDescent="0.25">
      <c r="A10" s="271" t="s">
        <v>11</v>
      </c>
      <c r="B10" s="271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75" t="s">
        <v>12</v>
      </c>
      <c r="Q10" s="276"/>
      <c r="R10" s="8"/>
      <c r="T10" s="3">
        <v>1</v>
      </c>
    </row>
    <row r="11" spans="1:20" ht="15.75" x14ac:dyDescent="0.25">
      <c r="A11" s="5"/>
      <c r="B11" s="5"/>
      <c r="C11" s="272" t="s">
        <v>13</v>
      </c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5" t="s">
        <v>14</v>
      </c>
      <c r="Q11" s="276"/>
      <c r="R11" s="6" t="s">
        <v>15</v>
      </c>
      <c r="T11" s="3">
        <v>1</v>
      </c>
    </row>
    <row r="12" spans="1:20" ht="15.75" x14ac:dyDescent="0.25">
      <c r="A12" s="5"/>
      <c r="B12" s="5"/>
      <c r="C12" s="272" t="s">
        <v>16</v>
      </c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5" t="s">
        <v>14</v>
      </c>
      <c r="Q12" s="276"/>
      <c r="R12" s="6" t="s">
        <v>17</v>
      </c>
      <c r="T12" s="3">
        <v>1</v>
      </c>
    </row>
    <row r="13" spans="1:20" ht="15.75" x14ac:dyDescent="0.25">
      <c r="A13" s="5"/>
      <c r="B13" s="5"/>
      <c r="C13" s="272" t="s">
        <v>18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5" t="s">
        <v>14</v>
      </c>
      <c r="Q13" s="276"/>
      <c r="R13" s="6" t="s">
        <v>19</v>
      </c>
      <c r="T13" s="3">
        <v>1</v>
      </c>
    </row>
    <row r="14" spans="1:20" ht="15.75" x14ac:dyDescent="0.25">
      <c r="A14" s="5"/>
      <c r="B14" s="5"/>
      <c r="C14" s="274" t="s">
        <v>20</v>
      </c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5" t="s">
        <v>14</v>
      </c>
      <c r="Q14" s="276"/>
      <c r="R14" s="6" t="s">
        <v>21</v>
      </c>
      <c r="T14" s="3">
        <v>1</v>
      </c>
    </row>
    <row r="15" spans="1:20" ht="15.75" x14ac:dyDescent="0.25">
      <c r="A15" s="5"/>
      <c r="B15" s="5"/>
      <c r="C15" s="274" t="s">
        <v>22</v>
      </c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5" t="s">
        <v>14</v>
      </c>
      <c r="Q15" s="276"/>
      <c r="R15" s="6" t="s">
        <v>23</v>
      </c>
      <c r="T15" s="3">
        <v>1</v>
      </c>
    </row>
    <row r="16" spans="1:20" ht="15.75" x14ac:dyDescent="0.25">
      <c r="A16" s="5"/>
      <c r="B16" s="5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8"/>
      <c r="Q16" s="279"/>
      <c r="R16" s="9"/>
      <c r="T16" s="3">
        <v>1</v>
      </c>
    </row>
    <row r="17" spans="1:20" ht="15.75" x14ac:dyDescent="0.25">
      <c r="A17" s="5"/>
      <c r="B17" s="5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78"/>
      <c r="Q17" s="279"/>
      <c r="R17" s="10"/>
      <c r="T17" s="3">
        <v>1</v>
      </c>
    </row>
    <row r="18" spans="1:20" ht="15.75" x14ac:dyDescent="0.25">
      <c r="A18" s="271" t="s">
        <v>24</v>
      </c>
      <c r="B18" s="271"/>
      <c r="C18" s="272" t="s">
        <v>25</v>
      </c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11"/>
      <c r="Q18" s="11"/>
      <c r="R18"/>
      <c r="T18" s="3">
        <v>1</v>
      </c>
    </row>
    <row r="19" spans="1:20" ht="15.75" x14ac:dyDescent="0.25">
      <c r="A19" s="12"/>
      <c r="B19" s="12"/>
      <c r="C19" s="273" t="s">
        <v>26</v>
      </c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11"/>
      <c r="Q19" s="11"/>
      <c r="R19" s="4"/>
      <c r="S19" s="13" t="s">
        <v>27</v>
      </c>
      <c r="T19" s="3">
        <v>1</v>
      </c>
    </row>
    <row r="20" spans="1:20" ht="15.75" customHeight="1" x14ac:dyDescent="0.25">
      <c r="A20" s="271" t="s">
        <v>28</v>
      </c>
      <c r="B20" s="271"/>
      <c r="C20" s="272" t="s">
        <v>29</v>
      </c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11"/>
      <c r="Q20" s="11"/>
      <c r="R20" s="4"/>
      <c r="S20" s="13">
        <v>9</v>
      </c>
      <c r="T20" s="3">
        <v>1</v>
      </c>
    </row>
    <row r="21" spans="1:20" ht="15.75" x14ac:dyDescent="0.25">
      <c r="A21" s="5"/>
      <c r="B21" s="5"/>
      <c r="C21" s="256" t="s">
        <v>30</v>
      </c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11"/>
      <c r="Q21" s="11"/>
      <c r="R21" s="4"/>
      <c r="S21" s="14"/>
      <c r="T21" s="3">
        <v>1</v>
      </c>
    </row>
    <row r="22" spans="1:20" ht="20.25" customHeight="1" x14ac:dyDescent="0.25">
      <c r="A22" s="208" t="s">
        <v>31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3">
        <v>1</v>
      </c>
    </row>
    <row r="23" spans="1:20" ht="22.5" hidden="1" customHeight="1" x14ac:dyDescent="0.25">
      <c r="A23" s="15" t="s">
        <v>32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T23" s="3">
        <f>T24</f>
        <v>0</v>
      </c>
    </row>
    <row r="24" spans="1:20" hidden="1" x14ac:dyDescent="0.25">
      <c r="T24" s="3">
        <f t="shared" ref="T24:T29" si="0">T25</f>
        <v>0</v>
      </c>
    </row>
    <row r="25" spans="1:20" s="18" customFormat="1" ht="18" hidden="1" customHeight="1" x14ac:dyDescent="0.25">
      <c r="A25" s="213" t="s">
        <v>33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4" t="s">
        <v>34</v>
      </c>
      <c r="Q25" s="215"/>
      <c r="R25" s="153" t="s">
        <v>35</v>
      </c>
      <c r="S25" s="17"/>
      <c r="T25" s="3">
        <f t="shared" si="0"/>
        <v>0</v>
      </c>
    </row>
    <row r="26" spans="1:20" s="18" customFormat="1" ht="18" hidden="1" customHeight="1" x14ac:dyDescent="0.25">
      <c r="A26" s="213" t="s">
        <v>36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4"/>
      <c r="Q26" s="215"/>
      <c r="R26" s="154"/>
      <c r="S26" s="17"/>
      <c r="T26" s="3">
        <f t="shared" si="0"/>
        <v>0</v>
      </c>
    </row>
    <row r="27" spans="1:20" s="18" customFormat="1" ht="18" hidden="1" customHeight="1" x14ac:dyDescent="0.25">
      <c r="A27" s="208" t="s">
        <v>37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3">
        <f t="shared" si="0"/>
        <v>0</v>
      </c>
    </row>
    <row r="28" spans="1:20" s="18" customFormat="1" ht="18" hidden="1" customHeight="1" x14ac:dyDescent="0.25">
      <c r="A28" s="208" t="s">
        <v>38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3">
        <f t="shared" si="0"/>
        <v>0</v>
      </c>
    </row>
    <row r="29" spans="1:20" ht="23.25" hidden="1" customHeight="1" x14ac:dyDescent="0.25">
      <c r="A29" s="250" t="s">
        <v>39</v>
      </c>
      <c r="B29" s="211" t="s">
        <v>40</v>
      </c>
      <c r="C29" s="262"/>
      <c r="D29" s="263"/>
      <c r="E29" s="211" t="s">
        <v>41</v>
      </c>
      <c r="F29" s="212"/>
      <c r="G29" s="211" t="s">
        <v>42</v>
      </c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12"/>
      <c r="T29" s="3">
        <f t="shared" si="0"/>
        <v>0</v>
      </c>
    </row>
    <row r="30" spans="1:20" hidden="1" x14ac:dyDescent="0.25">
      <c r="A30" s="261"/>
      <c r="B30" s="250" t="s">
        <v>43</v>
      </c>
      <c r="C30" s="250" t="s">
        <v>43</v>
      </c>
      <c r="D30" s="250" t="s">
        <v>43</v>
      </c>
      <c r="E30" s="250" t="s">
        <v>43</v>
      </c>
      <c r="F30" s="250" t="s">
        <v>43</v>
      </c>
      <c r="G30" s="255" t="s">
        <v>44</v>
      </c>
      <c r="H30" s="256"/>
      <c r="I30" s="256"/>
      <c r="J30" s="256"/>
      <c r="K30" s="257"/>
      <c r="L30" s="211" t="s">
        <v>45</v>
      </c>
      <c r="M30" s="212"/>
      <c r="N30" s="250" t="s">
        <v>46</v>
      </c>
      <c r="O30" s="250" t="s">
        <v>47</v>
      </c>
      <c r="P30" s="250" t="s">
        <v>48</v>
      </c>
      <c r="Q30" s="250" t="s">
        <v>49</v>
      </c>
      <c r="R30" s="250" t="s">
        <v>50</v>
      </c>
      <c r="T30" s="3">
        <f>T31</f>
        <v>0</v>
      </c>
    </row>
    <row r="31" spans="1:20" ht="23.25" hidden="1" x14ac:dyDescent="0.25">
      <c r="A31" s="251"/>
      <c r="B31" s="251"/>
      <c r="C31" s="251"/>
      <c r="D31" s="251"/>
      <c r="E31" s="251"/>
      <c r="F31" s="251"/>
      <c r="G31" s="258"/>
      <c r="H31" s="259"/>
      <c r="I31" s="259"/>
      <c r="J31" s="259"/>
      <c r="K31" s="260"/>
      <c r="L31" s="19" t="s">
        <v>51</v>
      </c>
      <c r="M31" s="20" t="s">
        <v>52</v>
      </c>
      <c r="N31" s="251"/>
      <c r="O31" s="251"/>
      <c r="P31" s="251"/>
      <c r="Q31" s="251"/>
      <c r="R31" s="251"/>
      <c r="T31" s="3">
        <f>IF(T32&gt;0,1,0)</f>
        <v>0</v>
      </c>
    </row>
    <row r="32" spans="1:20" hidden="1" x14ac:dyDescent="0.25">
      <c r="A32" s="21">
        <v>1</v>
      </c>
      <c r="B32" s="21">
        <v>2</v>
      </c>
      <c r="C32" s="21">
        <v>3</v>
      </c>
      <c r="D32" s="21">
        <v>4</v>
      </c>
      <c r="E32" s="21">
        <v>5</v>
      </c>
      <c r="F32" s="21">
        <v>6</v>
      </c>
      <c r="G32" s="176">
        <v>7</v>
      </c>
      <c r="H32" s="206"/>
      <c r="I32" s="206"/>
      <c r="J32" s="206"/>
      <c r="K32" s="177"/>
      <c r="L32" s="21">
        <v>8</v>
      </c>
      <c r="M32" s="21">
        <v>9</v>
      </c>
      <c r="N32" s="21">
        <v>10</v>
      </c>
      <c r="O32" s="21">
        <v>11</v>
      </c>
      <c r="P32" s="21">
        <v>12</v>
      </c>
      <c r="Q32" s="21">
        <v>13</v>
      </c>
      <c r="R32" s="21">
        <v>14</v>
      </c>
      <c r="T32" s="22">
        <f>SUM(T33:T48)</f>
        <v>0</v>
      </c>
    </row>
    <row r="33" spans="1:20" ht="35.25" hidden="1" customHeight="1" x14ac:dyDescent="0.25">
      <c r="A33" s="224" t="str">
        <f>[1]Оценка!B5</f>
        <v>801012О.99.0.БА82АС74000</v>
      </c>
      <c r="B33" s="169" t="s">
        <v>53</v>
      </c>
      <c r="C33" s="169" t="s">
        <v>53</v>
      </c>
      <c r="D33" s="169" t="s">
        <v>54</v>
      </c>
      <c r="E33" s="169" t="s">
        <v>55</v>
      </c>
      <c r="F33" s="169"/>
      <c r="G33" s="218" t="s">
        <v>56</v>
      </c>
      <c r="H33" s="219"/>
      <c r="I33" s="219"/>
      <c r="J33" s="219"/>
      <c r="K33" s="220"/>
      <c r="L33" s="20" t="s">
        <v>57</v>
      </c>
      <c r="M33" s="23">
        <v>744</v>
      </c>
      <c r="N33" s="24">
        <f>[1]Оценка!H5</f>
        <v>0</v>
      </c>
      <c r="O33" s="24">
        <f>[1]Оценка!I5</f>
        <v>0</v>
      </c>
      <c r="P33" s="24">
        <v>10</v>
      </c>
      <c r="Q33" s="24">
        <f t="shared" ref="Q33:Q48" si="1">IF(N33=0,0,IF(O33*100/N33-100&gt;=-10,0,O33*100/N33-100+10))</f>
        <v>0</v>
      </c>
      <c r="R33" s="25"/>
      <c r="S33" s="267">
        <v>1</v>
      </c>
      <c r="T33" s="22">
        <f>N33</f>
        <v>0</v>
      </c>
    </row>
    <row r="34" spans="1:20" ht="35.25" hidden="1" customHeight="1" x14ac:dyDescent="0.25">
      <c r="A34" s="225"/>
      <c r="B34" s="189"/>
      <c r="C34" s="189"/>
      <c r="D34" s="189"/>
      <c r="E34" s="189"/>
      <c r="F34" s="189"/>
      <c r="G34" s="218" t="s">
        <v>58</v>
      </c>
      <c r="H34" s="219"/>
      <c r="I34" s="219"/>
      <c r="J34" s="219"/>
      <c r="K34" s="220"/>
      <c r="L34" s="20" t="s">
        <v>57</v>
      </c>
      <c r="M34" s="23">
        <v>744</v>
      </c>
      <c r="N34" s="24">
        <f>[1]Оценка!H6</f>
        <v>0</v>
      </c>
      <c r="O34" s="24">
        <f>[1]Оценка!I6</f>
        <v>0</v>
      </c>
      <c r="P34" s="24">
        <v>10</v>
      </c>
      <c r="Q34" s="24">
        <f t="shared" si="1"/>
        <v>0</v>
      </c>
      <c r="R34" s="25"/>
      <c r="S34" s="268"/>
      <c r="T34" s="3">
        <f t="shared" ref="T34:T47" si="2">N34</f>
        <v>0</v>
      </c>
    </row>
    <row r="35" spans="1:20" ht="35.25" hidden="1" customHeight="1" x14ac:dyDescent="0.25">
      <c r="A35" s="225"/>
      <c r="B35" s="189"/>
      <c r="C35" s="189"/>
      <c r="D35" s="189"/>
      <c r="E35" s="189"/>
      <c r="F35" s="189"/>
      <c r="G35" s="218" t="s">
        <v>59</v>
      </c>
      <c r="H35" s="219"/>
      <c r="I35" s="219"/>
      <c r="J35" s="219"/>
      <c r="K35" s="220"/>
      <c r="L35" s="20" t="s">
        <v>57</v>
      </c>
      <c r="M35" s="23">
        <v>744</v>
      </c>
      <c r="N35" s="24">
        <f>[1]Оценка!H7</f>
        <v>0</v>
      </c>
      <c r="O35" s="24">
        <f>[1]Оценка!I7</f>
        <v>0</v>
      </c>
      <c r="P35" s="24">
        <v>10</v>
      </c>
      <c r="Q35" s="24">
        <f t="shared" si="1"/>
        <v>0</v>
      </c>
      <c r="R35" s="25"/>
      <c r="S35" s="268"/>
      <c r="T35" s="3">
        <f t="shared" si="2"/>
        <v>0</v>
      </c>
    </row>
    <row r="36" spans="1:20" ht="35.25" hidden="1" customHeight="1" x14ac:dyDescent="0.25">
      <c r="A36" s="226"/>
      <c r="B36" s="170"/>
      <c r="C36" s="170"/>
      <c r="D36" s="170"/>
      <c r="E36" s="170"/>
      <c r="F36" s="170"/>
      <c r="G36" s="221" t="s">
        <v>60</v>
      </c>
      <c r="H36" s="222"/>
      <c r="I36" s="222"/>
      <c r="J36" s="222"/>
      <c r="K36" s="223"/>
      <c r="L36" s="26" t="s">
        <v>57</v>
      </c>
      <c r="M36" s="27">
        <v>744</v>
      </c>
      <c r="N36" s="28">
        <f>[1]Оценка!H8</f>
        <v>0</v>
      </c>
      <c r="O36" s="28">
        <f>[1]Оценка!I8</f>
        <v>0</v>
      </c>
      <c r="P36" s="28">
        <v>10</v>
      </c>
      <c r="Q36" s="28">
        <f t="shared" si="1"/>
        <v>0</v>
      </c>
      <c r="R36" s="29"/>
      <c r="S36" s="269"/>
      <c r="T36" s="3">
        <f t="shared" si="2"/>
        <v>0</v>
      </c>
    </row>
    <row r="37" spans="1:20" ht="35.25" hidden="1" customHeight="1" x14ac:dyDescent="0.25">
      <c r="A37" s="224" t="str">
        <f>[1]Оценка!B10</f>
        <v>801012О.99.0.БА82АК24001</v>
      </c>
      <c r="B37" s="169" t="s">
        <v>53</v>
      </c>
      <c r="C37" s="169" t="s">
        <v>53</v>
      </c>
      <c r="D37" s="169" t="s">
        <v>61</v>
      </c>
      <c r="E37" s="169" t="s">
        <v>55</v>
      </c>
      <c r="F37" s="169"/>
      <c r="G37" s="218" t="s">
        <v>56</v>
      </c>
      <c r="H37" s="219"/>
      <c r="I37" s="219"/>
      <c r="J37" s="219"/>
      <c r="K37" s="220"/>
      <c r="L37" s="20" t="s">
        <v>57</v>
      </c>
      <c r="M37" s="23">
        <v>744</v>
      </c>
      <c r="N37" s="24">
        <f>[1]Оценка!H10</f>
        <v>0</v>
      </c>
      <c r="O37" s="24">
        <f>[1]Оценка!I10</f>
        <v>0</v>
      </c>
      <c r="P37" s="24">
        <v>10</v>
      </c>
      <c r="Q37" s="24">
        <f t="shared" si="1"/>
        <v>0</v>
      </c>
      <c r="R37" s="25"/>
      <c r="S37" s="267">
        <v>2</v>
      </c>
      <c r="T37" s="3">
        <f t="shared" si="2"/>
        <v>0</v>
      </c>
    </row>
    <row r="38" spans="1:20" ht="35.25" hidden="1" customHeight="1" x14ac:dyDescent="0.25">
      <c r="A38" s="225"/>
      <c r="B38" s="189"/>
      <c r="C38" s="189"/>
      <c r="D38" s="189"/>
      <c r="E38" s="189"/>
      <c r="F38" s="189"/>
      <c r="G38" s="218" t="s">
        <v>58</v>
      </c>
      <c r="H38" s="219"/>
      <c r="I38" s="219"/>
      <c r="J38" s="219"/>
      <c r="K38" s="220"/>
      <c r="L38" s="20" t="s">
        <v>57</v>
      </c>
      <c r="M38" s="23">
        <v>744</v>
      </c>
      <c r="N38" s="24">
        <f>[1]Оценка!H11</f>
        <v>0</v>
      </c>
      <c r="O38" s="24">
        <f>[1]Оценка!I11</f>
        <v>0</v>
      </c>
      <c r="P38" s="24">
        <v>10</v>
      </c>
      <c r="Q38" s="24">
        <f t="shared" si="1"/>
        <v>0</v>
      </c>
      <c r="R38" s="25"/>
      <c r="S38" s="268"/>
      <c r="T38" s="3">
        <f t="shared" si="2"/>
        <v>0</v>
      </c>
    </row>
    <row r="39" spans="1:20" ht="35.25" hidden="1" customHeight="1" x14ac:dyDescent="0.25">
      <c r="A39" s="225"/>
      <c r="B39" s="189"/>
      <c r="C39" s="189"/>
      <c r="D39" s="189"/>
      <c r="E39" s="189"/>
      <c r="F39" s="189"/>
      <c r="G39" s="218" t="s">
        <v>59</v>
      </c>
      <c r="H39" s="219"/>
      <c r="I39" s="219"/>
      <c r="J39" s="219"/>
      <c r="K39" s="220"/>
      <c r="L39" s="20" t="s">
        <v>57</v>
      </c>
      <c r="M39" s="23">
        <v>744</v>
      </c>
      <c r="N39" s="24">
        <f>[1]Оценка!H12</f>
        <v>0</v>
      </c>
      <c r="O39" s="24">
        <f>[1]Оценка!I12</f>
        <v>0</v>
      </c>
      <c r="P39" s="24">
        <v>10</v>
      </c>
      <c r="Q39" s="24">
        <f t="shared" si="1"/>
        <v>0</v>
      </c>
      <c r="R39" s="25"/>
      <c r="S39" s="268"/>
      <c r="T39" s="3">
        <f t="shared" si="2"/>
        <v>0</v>
      </c>
    </row>
    <row r="40" spans="1:20" ht="35.25" hidden="1" customHeight="1" x14ac:dyDescent="0.25">
      <c r="A40" s="226"/>
      <c r="B40" s="170"/>
      <c r="C40" s="170"/>
      <c r="D40" s="170"/>
      <c r="E40" s="170"/>
      <c r="F40" s="170"/>
      <c r="G40" s="221" t="s">
        <v>60</v>
      </c>
      <c r="H40" s="222"/>
      <c r="I40" s="222"/>
      <c r="J40" s="222"/>
      <c r="K40" s="223"/>
      <c r="L40" s="26" t="s">
        <v>57</v>
      </c>
      <c r="M40" s="27">
        <v>744</v>
      </c>
      <c r="N40" s="28">
        <f>[1]Оценка!H13</f>
        <v>0</v>
      </c>
      <c r="O40" s="28">
        <f>[1]Оценка!I13</f>
        <v>0</v>
      </c>
      <c r="P40" s="28">
        <v>10</v>
      </c>
      <c r="Q40" s="28">
        <f t="shared" si="1"/>
        <v>0</v>
      </c>
      <c r="R40" s="29"/>
      <c r="S40" s="269"/>
      <c r="T40" s="3">
        <f t="shared" si="2"/>
        <v>0</v>
      </c>
    </row>
    <row r="41" spans="1:20" ht="35.25" hidden="1" customHeight="1" x14ac:dyDescent="0.25">
      <c r="A41" s="224" t="str">
        <f>[1]Оценка!B15</f>
        <v>801012О.99.0.БА82АЛ78001</v>
      </c>
      <c r="B41" s="169" t="s">
        <v>53</v>
      </c>
      <c r="C41" s="169" t="s">
        <v>53</v>
      </c>
      <c r="D41" s="169" t="s">
        <v>62</v>
      </c>
      <c r="E41" s="169" t="s">
        <v>55</v>
      </c>
      <c r="F41" s="169"/>
      <c r="G41" s="218" t="s">
        <v>56</v>
      </c>
      <c r="H41" s="219"/>
      <c r="I41" s="219"/>
      <c r="J41" s="219"/>
      <c r="K41" s="220"/>
      <c r="L41" s="20" t="s">
        <v>57</v>
      </c>
      <c r="M41" s="23">
        <v>744</v>
      </c>
      <c r="N41" s="24">
        <f>[1]Оценка!H15</f>
        <v>0</v>
      </c>
      <c r="O41" s="24">
        <f>[1]Оценка!I15</f>
        <v>0</v>
      </c>
      <c r="P41" s="24">
        <v>10</v>
      </c>
      <c r="Q41" s="24">
        <f t="shared" si="1"/>
        <v>0</v>
      </c>
      <c r="R41" s="25"/>
      <c r="S41" s="267">
        <v>3</v>
      </c>
      <c r="T41" s="3">
        <f t="shared" si="2"/>
        <v>0</v>
      </c>
    </row>
    <row r="42" spans="1:20" ht="35.25" hidden="1" customHeight="1" x14ac:dyDescent="0.25">
      <c r="A42" s="225"/>
      <c r="B42" s="189"/>
      <c r="C42" s="189"/>
      <c r="D42" s="189"/>
      <c r="E42" s="189"/>
      <c r="F42" s="189"/>
      <c r="G42" s="218" t="s">
        <v>58</v>
      </c>
      <c r="H42" s="219"/>
      <c r="I42" s="219"/>
      <c r="J42" s="219"/>
      <c r="K42" s="220"/>
      <c r="L42" s="20" t="s">
        <v>57</v>
      </c>
      <c r="M42" s="23">
        <v>744</v>
      </c>
      <c r="N42" s="24">
        <f>[1]Оценка!H16</f>
        <v>0</v>
      </c>
      <c r="O42" s="24">
        <f>[1]Оценка!I16</f>
        <v>0</v>
      </c>
      <c r="P42" s="24">
        <v>10</v>
      </c>
      <c r="Q42" s="24">
        <f t="shared" si="1"/>
        <v>0</v>
      </c>
      <c r="R42" s="25"/>
      <c r="S42" s="268"/>
      <c r="T42" s="3">
        <f t="shared" si="2"/>
        <v>0</v>
      </c>
    </row>
    <row r="43" spans="1:20" ht="35.25" hidden="1" customHeight="1" x14ac:dyDescent="0.25">
      <c r="A43" s="225"/>
      <c r="B43" s="189"/>
      <c r="C43" s="189"/>
      <c r="D43" s="189"/>
      <c r="E43" s="189"/>
      <c r="F43" s="189"/>
      <c r="G43" s="218" t="s">
        <v>59</v>
      </c>
      <c r="H43" s="219"/>
      <c r="I43" s="219"/>
      <c r="J43" s="219"/>
      <c r="K43" s="220"/>
      <c r="L43" s="20" t="s">
        <v>57</v>
      </c>
      <c r="M43" s="23">
        <v>744</v>
      </c>
      <c r="N43" s="24">
        <f>[1]Оценка!H17</f>
        <v>0</v>
      </c>
      <c r="O43" s="24">
        <f>[1]Оценка!I17</f>
        <v>0</v>
      </c>
      <c r="P43" s="24">
        <v>10</v>
      </c>
      <c r="Q43" s="24">
        <f t="shared" si="1"/>
        <v>0</v>
      </c>
      <c r="R43" s="25"/>
      <c r="S43" s="268"/>
      <c r="T43" s="3">
        <f t="shared" si="2"/>
        <v>0</v>
      </c>
    </row>
    <row r="44" spans="1:20" ht="35.25" hidden="1" customHeight="1" x14ac:dyDescent="0.25">
      <c r="A44" s="226"/>
      <c r="B44" s="170"/>
      <c r="C44" s="170"/>
      <c r="D44" s="170"/>
      <c r="E44" s="170"/>
      <c r="F44" s="170"/>
      <c r="G44" s="221" t="s">
        <v>60</v>
      </c>
      <c r="H44" s="222"/>
      <c r="I44" s="222"/>
      <c r="J44" s="222"/>
      <c r="K44" s="223"/>
      <c r="L44" s="26" t="s">
        <v>57</v>
      </c>
      <c r="M44" s="27">
        <v>744</v>
      </c>
      <c r="N44" s="28">
        <f>[1]Оценка!H18</f>
        <v>0</v>
      </c>
      <c r="O44" s="28">
        <f>[1]Оценка!I18</f>
        <v>0</v>
      </c>
      <c r="P44" s="28">
        <v>10</v>
      </c>
      <c r="Q44" s="28">
        <f t="shared" si="1"/>
        <v>0</v>
      </c>
      <c r="R44" s="29"/>
      <c r="S44" s="269"/>
      <c r="T44" s="3">
        <f t="shared" si="2"/>
        <v>0</v>
      </c>
    </row>
    <row r="45" spans="1:20" ht="35.25" hidden="1" customHeight="1" x14ac:dyDescent="0.25">
      <c r="A45" s="224" t="str">
        <f>[1]Оценка!B20</f>
        <v>801012О.99.0.БА82АЗ70001</v>
      </c>
      <c r="B45" s="169" t="s">
        <v>53</v>
      </c>
      <c r="C45" s="169" t="s">
        <v>53</v>
      </c>
      <c r="D45" s="169" t="s">
        <v>63</v>
      </c>
      <c r="E45" s="169" t="s">
        <v>55</v>
      </c>
      <c r="F45" s="169"/>
      <c r="G45" s="218" t="s">
        <v>56</v>
      </c>
      <c r="H45" s="219"/>
      <c r="I45" s="219"/>
      <c r="J45" s="219"/>
      <c r="K45" s="220"/>
      <c r="L45" s="20" t="s">
        <v>57</v>
      </c>
      <c r="M45" s="23">
        <v>744</v>
      </c>
      <c r="N45" s="24">
        <f>[1]Оценка!H20</f>
        <v>0</v>
      </c>
      <c r="O45" s="24">
        <f>[1]Оценка!I20</f>
        <v>0</v>
      </c>
      <c r="P45" s="24">
        <v>10</v>
      </c>
      <c r="Q45" s="24">
        <f t="shared" si="1"/>
        <v>0</v>
      </c>
      <c r="R45" s="25"/>
      <c r="S45" s="267">
        <v>4</v>
      </c>
      <c r="T45" s="3">
        <f t="shared" si="2"/>
        <v>0</v>
      </c>
    </row>
    <row r="46" spans="1:20" ht="35.25" hidden="1" customHeight="1" x14ac:dyDescent="0.25">
      <c r="A46" s="225"/>
      <c r="B46" s="189"/>
      <c r="C46" s="189"/>
      <c r="D46" s="189"/>
      <c r="E46" s="189"/>
      <c r="F46" s="189"/>
      <c r="G46" s="218" t="s">
        <v>58</v>
      </c>
      <c r="H46" s="219"/>
      <c r="I46" s="219"/>
      <c r="J46" s="219"/>
      <c r="K46" s="220"/>
      <c r="L46" s="20" t="s">
        <v>57</v>
      </c>
      <c r="M46" s="23">
        <v>744</v>
      </c>
      <c r="N46" s="24">
        <f>[1]Оценка!H21</f>
        <v>0</v>
      </c>
      <c r="O46" s="24">
        <f>[1]Оценка!I21</f>
        <v>0</v>
      </c>
      <c r="P46" s="24">
        <v>10</v>
      </c>
      <c r="Q46" s="24">
        <f t="shared" si="1"/>
        <v>0</v>
      </c>
      <c r="R46" s="25"/>
      <c r="S46" s="268"/>
      <c r="T46" s="3">
        <f t="shared" si="2"/>
        <v>0</v>
      </c>
    </row>
    <row r="47" spans="1:20" ht="35.25" hidden="1" customHeight="1" x14ac:dyDescent="0.25">
      <c r="A47" s="225"/>
      <c r="B47" s="189"/>
      <c r="C47" s="189"/>
      <c r="D47" s="189"/>
      <c r="E47" s="189"/>
      <c r="F47" s="189"/>
      <c r="G47" s="218" t="s">
        <v>59</v>
      </c>
      <c r="H47" s="219"/>
      <c r="I47" s="219"/>
      <c r="J47" s="219"/>
      <c r="K47" s="220"/>
      <c r="L47" s="20" t="s">
        <v>57</v>
      </c>
      <c r="M47" s="23">
        <v>744</v>
      </c>
      <c r="N47" s="24">
        <f>[1]Оценка!H22</f>
        <v>0</v>
      </c>
      <c r="O47" s="24">
        <f>[1]Оценка!I22</f>
        <v>0</v>
      </c>
      <c r="P47" s="24">
        <v>10</v>
      </c>
      <c r="Q47" s="24">
        <f t="shared" si="1"/>
        <v>0</v>
      </c>
      <c r="R47" s="25"/>
      <c r="S47" s="268"/>
      <c r="T47" s="3">
        <f t="shared" si="2"/>
        <v>0</v>
      </c>
    </row>
    <row r="48" spans="1:20" ht="35.25" hidden="1" customHeight="1" x14ac:dyDescent="0.25">
      <c r="A48" s="226"/>
      <c r="B48" s="170"/>
      <c r="C48" s="170"/>
      <c r="D48" s="170"/>
      <c r="E48" s="170"/>
      <c r="F48" s="170"/>
      <c r="G48" s="221" t="s">
        <v>60</v>
      </c>
      <c r="H48" s="222"/>
      <c r="I48" s="222"/>
      <c r="J48" s="222"/>
      <c r="K48" s="223"/>
      <c r="L48" s="26" t="s">
        <v>57</v>
      </c>
      <c r="M48" s="27">
        <v>744</v>
      </c>
      <c r="N48" s="28">
        <f>[1]Оценка!H23</f>
        <v>0</v>
      </c>
      <c r="O48" s="28">
        <f>[1]Оценка!I23</f>
        <v>0</v>
      </c>
      <c r="P48" s="28">
        <v>10</v>
      </c>
      <c r="Q48" s="28">
        <f t="shared" si="1"/>
        <v>0</v>
      </c>
      <c r="R48" s="29"/>
      <c r="S48" s="269"/>
      <c r="T48" s="3">
        <f>N48</f>
        <v>0</v>
      </c>
    </row>
    <row r="49" spans="1:20" hidden="1" x14ac:dyDescent="0.25">
      <c r="T49" s="3">
        <f t="shared" ref="T49:T52" si="3">T50</f>
        <v>0</v>
      </c>
    </row>
    <row r="50" spans="1:20" hidden="1" x14ac:dyDescent="0.25">
      <c r="T50" s="3">
        <f t="shared" si="3"/>
        <v>0</v>
      </c>
    </row>
    <row r="51" spans="1:20" s="32" customFormat="1" ht="26.25" hidden="1" customHeight="1" x14ac:dyDescent="0.25">
      <c r="A51" s="270" t="s">
        <v>64</v>
      </c>
      <c r="B51" s="270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30"/>
      <c r="R51" s="30"/>
      <c r="S51" s="31"/>
      <c r="T51" s="3">
        <f t="shared" si="3"/>
        <v>0</v>
      </c>
    </row>
    <row r="52" spans="1:20" s="32" customFormat="1" ht="26.25" hidden="1" customHeight="1" x14ac:dyDescent="0.25">
      <c r="A52" s="169" t="s">
        <v>39</v>
      </c>
      <c r="B52" s="179" t="s">
        <v>40</v>
      </c>
      <c r="C52" s="180"/>
      <c r="D52" s="190"/>
      <c r="E52" s="179" t="s">
        <v>41</v>
      </c>
      <c r="F52" s="190"/>
      <c r="G52" s="171" t="s">
        <v>65</v>
      </c>
      <c r="H52" s="191"/>
      <c r="I52" s="191"/>
      <c r="J52" s="191"/>
      <c r="K52" s="191"/>
      <c r="L52" s="191"/>
      <c r="M52" s="191"/>
      <c r="N52" s="191"/>
      <c r="O52" s="191"/>
      <c r="P52" s="191"/>
      <c r="Q52" s="172"/>
      <c r="R52" s="175" t="s">
        <v>66</v>
      </c>
      <c r="S52" s="33"/>
      <c r="T52" s="3">
        <f t="shared" si="3"/>
        <v>0</v>
      </c>
    </row>
    <row r="53" spans="1:20" s="32" customFormat="1" ht="26.25" hidden="1" customHeight="1" x14ac:dyDescent="0.25">
      <c r="A53" s="189"/>
      <c r="B53" s="169" t="s">
        <v>43</v>
      </c>
      <c r="C53" s="169" t="s">
        <v>43</v>
      </c>
      <c r="D53" s="169" t="s">
        <v>43</v>
      </c>
      <c r="E53" s="169" t="s">
        <v>43</v>
      </c>
      <c r="F53" s="169" t="s">
        <v>43</v>
      </c>
      <c r="G53" s="169" t="s">
        <v>44</v>
      </c>
      <c r="H53" s="179" t="s">
        <v>45</v>
      </c>
      <c r="I53" s="180"/>
      <c r="J53" s="169" t="s">
        <v>46</v>
      </c>
      <c r="K53" s="169" t="s">
        <v>47</v>
      </c>
      <c r="L53" s="171" t="s">
        <v>48</v>
      </c>
      <c r="M53" s="172"/>
      <c r="N53" s="171" t="s">
        <v>49</v>
      </c>
      <c r="O53" s="172"/>
      <c r="P53" s="175" t="s">
        <v>50</v>
      </c>
      <c r="Q53" s="175"/>
      <c r="R53" s="175"/>
      <c r="S53" s="33"/>
      <c r="T53" s="3">
        <f>T54</f>
        <v>0</v>
      </c>
    </row>
    <row r="54" spans="1:20" s="32" customFormat="1" ht="26.25" hidden="1" customHeight="1" x14ac:dyDescent="0.25">
      <c r="A54" s="170"/>
      <c r="B54" s="170"/>
      <c r="C54" s="170"/>
      <c r="D54" s="170"/>
      <c r="E54" s="170"/>
      <c r="F54" s="170"/>
      <c r="G54" s="178"/>
      <c r="H54" s="34" t="s">
        <v>51</v>
      </c>
      <c r="I54" s="34" t="s">
        <v>52</v>
      </c>
      <c r="J54" s="170"/>
      <c r="K54" s="170"/>
      <c r="L54" s="173"/>
      <c r="M54" s="174"/>
      <c r="N54" s="173"/>
      <c r="O54" s="174"/>
      <c r="P54" s="175"/>
      <c r="Q54" s="175"/>
      <c r="R54" s="175"/>
      <c r="S54" s="33"/>
      <c r="T54" s="3">
        <f>IF(T55&gt;0,1,0)</f>
        <v>0</v>
      </c>
    </row>
    <row r="55" spans="1:20" hidden="1" x14ac:dyDescent="0.25">
      <c r="A55" s="21">
        <v>1</v>
      </c>
      <c r="B55" s="21">
        <v>2</v>
      </c>
      <c r="C55" s="21">
        <v>3</v>
      </c>
      <c r="D55" s="21">
        <v>4</v>
      </c>
      <c r="E55" s="21">
        <v>5</v>
      </c>
      <c r="F55" s="21">
        <v>6</v>
      </c>
      <c r="G55" s="21">
        <v>7</v>
      </c>
      <c r="H55" s="21">
        <v>8</v>
      </c>
      <c r="I55" s="21">
        <v>9</v>
      </c>
      <c r="J55" s="21">
        <v>10</v>
      </c>
      <c r="K55" s="21">
        <v>11</v>
      </c>
      <c r="L55" s="176">
        <v>12</v>
      </c>
      <c r="M55" s="177"/>
      <c r="N55" s="176">
        <v>13</v>
      </c>
      <c r="O55" s="177"/>
      <c r="P55" s="176">
        <v>14</v>
      </c>
      <c r="Q55" s="177"/>
      <c r="R55" s="21">
        <v>16</v>
      </c>
      <c r="T55" s="3">
        <f>SUM(T56:T59)</f>
        <v>0</v>
      </c>
    </row>
    <row r="56" spans="1:20" ht="42.75" hidden="1" customHeight="1" x14ac:dyDescent="0.25">
      <c r="A56" s="35" t="str">
        <f>A33</f>
        <v>801012О.99.0.БА82АС74000</v>
      </c>
      <c r="B56" s="24" t="str">
        <f>B33</f>
        <v>не указано</v>
      </c>
      <c r="C56" s="24" t="str">
        <f t="shared" ref="C56:D56" si="4">C33</f>
        <v>не указано</v>
      </c>
      <c r="D56" s="25" t="str">
        <f t="shared" si="4"/>
        <v>множественные нарушения</v>
      </c>
      <c r="E56" s="24" t="str">
        <f>E33</f>
        <v>очная</v>
      </c>
      <c r="F56" s="24"/>
      <c r="G56" s="36" t="s">
        <v>67</v>
      </c>
      <c r="H56" s="36" t="s">
        <v>68</v>
      </c>
      <c r="I56" s="37">
        <v>792</v>
      </c>
      <c r="J56" s="24">
        <f>[1]Оценка!H9</f>
        <v>0</v>
      </c>
      <c r="K56" s="24">
        <f>[1]Оценка!I9</f>
        <v>0</v>
      </c>
      <c r="L56" s="114">
        <v>10</v>
      </c>
      <c r="M56" s="115"/>
      <c r="N56" s="114">
        <f>IF(J56=0,0, IF(K56*100/J56-100&gt;=-10,0,K56*100/J56-100+10))</f>
        <v>0</v>
      </c>
      <c r="O56" s="115"/>
      <c r="P56" s="162"/>
      <c r="Q56" s="163"/>
      <c r="R56" s="24"/>
      <c r="S56" s="38">
        <v>1</v>
      </c>
      <c r="T56" s="3">
        <f>J56</f>
        <v>0</v>
      </c>
    </row>
    <row r="57" spans="1:20" ht="48" hidden="1" customHeight="1" x14ac:dyDescent="0.25">
      <c r="A57" s="35" t="str">
        <f>A37</f>
        <v>801012О.99.0.БА82АК24001</v>
      </c>
      <c r="B57" s="35" t="str">
        <f t="shared" ref="B57:E57" si="5">B37</f>
        <v>не указано</v>
      </c>
      <c r="C57" s="35" t="str">
        <f t="shared" si="5"/>
        <v>не указано</v>
      </c>
      <c r="D57" s="39" t="str">
        <f t="shared" si="5"/>
        <v>нарушением опорно-двигательного аппарата</v>
      </c>
      <c r="E57" s="35" t="str">
        <f t="shared" si="5"/>
        <v>очная</v>
      </c>
      <c r="F57" s="24"/>
      <c r="G57" s="36" t="s">
        <v>67</v>
      </c>
      <c r="H57" s="36" t="s">
        <v>68</v>
      </c>
      <c r="I57" s="37">
        <v>792</v>
      </c>
      <c r="J57" s="24">
        <f>[1]Оценка!H14</f>
        <v>0</v>
      </c>
      <c r="K57" s="24">
        <f>[1]Оценка!I14</f>
        <v>0</v>
      </c>
      <c r="L57" s="114">
        <v>10</v>
      </c>
      <c r="M57" s="115"/>
      <c r="N57" s="114">
        <f t="shared" ref="N57:N59" si="6">IF(J57-K57&lt;=10,0,J57-K57-10)</f>
        <v>0</v>
      </c>
      <c r="O57" s="115"/>
      <c r="P57" s="162"/>
      <c r="Q57" s="163"/>
      <c r="R57" s="24"/>
      <c r="S57" s="38">
        <v>2</v>
      </c>
      <c r="T57" s="3">
        <f t="shared" ref="T57:T59" si="7">J57</f>
        <v>0</v>
      </c>
    </row>
    <row r="58" spans="1:20" ht="42.75" hidden="1" customHeight="1" x14ac:dyDescent="0.25">
      <c r="A58" s="35" t="str">
        <f>A41</f>
        <v>801012О.99.0.БА82АЛ78001</v>
      </c>
      <c r="B58" s="35" t="str">
        <f t="shared" ref="B58:E58" si="8">B41</f>
        <v>не указано</v>
      </c>
      <c r="C58" s="35" t="str">
        <f t="shared" si="8"/>
        <v>не указано</v>
      </c>
      <c r="D58" s="39" t="str">
        <f t="shared" si="8"/>
        <v>с нарушением психического развития</v>
      </c>
      <c r="E58" s="35" t="str">
        <f t="shared" si="8"/>
        <v>очная</v>
      </c>
      <c r="F58" s="24"/>
      <c r="G58" s="36" t="s">
        <v>67</v>
      </c>
      <c r="H58" s="36" t="s">
        <v>68</v>
      </c>
      <c r="I58" s="37">
        <v>792</v>
      </c>
      <c r="J58" s="24">
        <f>[1]Оценка!H19</f>
        <v>0</v>
      </c>
      <c r="K58" s="24">
        <f>[1]Оценка!I19</f>
        <v>0</v>
      </c>
      <c r="L58" s="114">
        <v>10</v>
      </c>
      <c r="M58" s="115"/>
      <c r="N58" s="114">
        <f t="shared" si="6"/>
        <v>0</v>
      </c>
      <c r="O58" s="115"/>
      <c r="P58" s="162"/>
      <c r="Q58" s="163"/>
      <c r="R58" s="24"/>
      <c r="S58" s="38">
        <v>3</v>
      </c>
      <c r="T58" s="3">
        <f t="shared" si="7"/>
        <v>0</v>
      </c>
    </row>
    <row r="59" spans="1:20" ht="42.75" hidden="1" customHeight="1" x14ac:dyDescent="0.25">
      <c r="A59" s="35" t="str">
        <f>A45</f>
        <v>801012О.99.0.БА82АЗ70001</v>
      </c>
      <c r="B59" s="35" t="str">
        <f t="shared" ref="B59:E59" si="9">B45</f>
        <v>не указано</v>
      </c>
      <c r="C59" s="35" t="str">
        <f t="shared" si="9"/>
        <v>не указано</v>
      </c>
      <c r="D59" s="39" t="str">
        <f t="shared" si="9"/>
        <v>с тяжелыми нарушениями речи</v>
      </c>
      <c r="E59" s="35" t="str">
        <f t="shared" si="9"/>
        <v>очная</v>
      </c>
      <c r="F59" s="24"/>
      <c r="G59" s="36" t="s">
        <v>67</v>
      </c>
      <c r="H59" s="36" t="s">
        <v>68</v>
      </c>
      <c r="I59" s="37">
        <v>792</v>
      </c>
      <c r="J59" s="24">
        <f>[1]Оценка!H24</f>
        <v>0</v>
      </c>
      <c r="K59" s="24">
        <f>[1]Оценка!I24</f>
        <v>0</v>
      </c>
      <c r="L59" s="114">
        <v>10</v>
      </c>
      <c r="M59" s="115"/>
      <c r="N59" s="114">
        <f t="shared" si="6"/>
        <v>0</v>
      </c>
      <c r="O59" s="115"/>
      <c r="P59" s="162"/>
      <c r="Q59" s="163"/>
      <c r="R59" s="24"/>
      <c r="S59" s="38">
        <v>4</v>
      </c>
      <c r="T59" s="3">
        <f t="shared" si="7"/>
        <v>0</v>
      </c>
    </row>
    <row r="60" spans="1:20" x14ac:dyDescent="0.25">
      <c r="A60" s="40"/>
      <c r="B60" s="41"/>
      <c r="C60" s="41"/>
      <c r="D60" s="41"/>
      <c r="E60" s="41"/>
      <c r="F60" s="41"/>
      <c r="G60" s="42"/>
      <c r="H60" s="42"/>
      <c r="I60" s="43"/>
      <c r="J60" s="41"/>
      <c r="K60" s="41"/>
      <c r="L60" s="44"/>
      <c r="M60" s="44"/>
      <c r="N60" s="44"/>
      <c r="O60" s="44"/>
      <c r="P60" s="42"/>
      <c r="Q60" s="42"/>
      <c r="R60" s="41"/>
      <c r="T60" s="3">
        <f t="shared" ref="T60:T66" si="10">T61</f>
        <v>1</v>
      </c>
    </row>
    <row r="61" spans="1:20" ht="23.25" customHeight="1" x14ac:dyDescent="0.25">
      <c r="A61" s="15" t="s">
        <v>32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T61" s="3">
        <f t="shared" si="10"/>
        <v>1</v>
      </c>
    </row>
    <row r="62" spans="1:20" s="18" customFormat="1" ht="20.25" customHeight="1" x14ac:dyDescent="0.25">
      <c r="A62" s="213" t="s">
        <v>69</v>
      </c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65" t="s">
        <v>34</v>
      </c>
      <c r="Q62" s="266"/>
      <c r="R62" s="153" t="s">
        <v>70</v>
      </c>
      <c r="S62" s="17"/>
      <c r="T62" s="3">
        <f t="shared" si="10"/>
        <v>1</v>
      </c>
    </row>
    <row r="63" spans="1:20" s="18" customFormat="1" ht="20.25" customHeight="1" x14ac:dyDescent="0.25">
      <c r="A63" s="213" t="s">
        <v>36</v>
      </c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65"/>
      <c r="Q63" s="266"/>
      <c r="R63" s="154"/>
      <c r="S63" s="17"/>
      <c r="T63" s="3">
        <f t="shared" si="10"/>
        <v>1</v>
      </c>
    </row>
    <row r="64" spans="1:20" s="18" customFormat="1" ht="20.25" customHeight="1" x14ac:dyDescent="0.25">
      <c r="A64" s="208" t="s">
        <v>37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3">
        <f t="shared" si="10"/>
        <v>1</v>
      </c>
    </row>
    <row r="65" spans="1:20" s="18" customFormat="1" ht="20.25" customHeight="1" x14ac:dyDescent="0.25">
      <c r="A65" s="208" t="s">
        <v>38</v>
      </c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3">
        <f t="shared" si="10"/>
        <v>1</v>
      </c>
    </row>
    <row r="66" spans="1:20" ht="23.25" customHeight="1" x14ac:dyDescent="0.25">
      <c r="A66" s="250" t="s">
        <v>39</v>
      </c>
      <c r="B66" s="211" t="s">
        <v>40</v>
      </c>
      <c r="C66" s="262"/>
      <c r="D66" s="263"/>
      <c r="E66" s="211" t="s">
        <v>41</v>
      </c>
      <c r="F66" s="212"/>
      <c r="G66" s="211" t="s">
        <v>42</v>
      </c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12"/>
      <c r="T66" s="3">
        <f t="shared" si="10"/>
        <v>1</v>
      </c>
    </row>
    <row r="67" spans="1:20" x14ac:dyDescent="0.25">
      <c r="A67" s="261"/>
      <c r="B67" s="250" t="s">
        <v>43</v>
      </c>
      <c r="C67" s="250" t="s">
        <v>43</v>
      </c>
      <c r="D67" s="250" t="s">
        <v>43</v>
      </c>
      <c r="E67" s="250" t="s">
        <v>43</v>
      </c>
      <c r="F67" s="250" t="s">
        <v>43</v>
      </c>
      <c r="G67" s="255" t="s">
        <v>44</v>
      </c>
      <c r="H67" s="256"/>
      <c r="I67" s="256"/>
      <c r="J67" s="256"/>
      <c r="K67" s="257"/>
      <c r="L67" s="211" t="s">
        <v>45</v>
      </c>
      <c r="M67" s="212"/>
      <c r="N67" s="250" t="s">
        <v>46</v>
      </c>
      <c r="O67" s="250" t="s">
        <v>47</v>
      </c>
      <c r="P67" s="250" t="s">
        <v>48</v>
      </c>
      <c r="Q67" s="250" t="s">
        <v>49</v>
      </c>
      <c r="R67" s="250" t="s">
        <v>50</v>
      </c>
      <c r="T67" s="3">
        <f>T68</f>
        <v>1</v>
      </c>
    </row>
    <row r="68" spans="1:20" ht="23.25" x14ac:dyDescent="0.25">
      <c r="A68" s="251"/>
      <c r="B68" s="251"/>
      <c r="C68" s="251"/>
      <c r="D68" s="251"/>
      <c r="E68" s="251"/>
      <c r="F68" s="251"/>
      <c r="G68" s="258"/>
      <c r="H68" s="259"/>
      <c r="I68" s="259"/>
      <c r="J68" s="259"/>
      <c r="K68" s="260"/>
      <c r="L68" s="19" t="s">
        <v>51</v>
      </c>
      <c r="M68" s="20" t="s">
        <v>52</v>
      </c>
      <c r="N68" s="251"/>
      <c r="O68" s="251"/>
      <c r="P68" s="251"/>
      <c r="Q68" s="251"/>
      <c r="R68" s="251"/>
      <c r="T68" s="3">
        <f>IF(T69&gt;0,1,0)</f>
        <v>1</v>
      </c>
    </row>
    <row r="69" spans="1:20" x14ac:dyDescent="0.25">
      <c r="A69" s="21">
        <v>1</v>
      </c>
      <c r="B69" s="21">
        <v>2</v>
      </c>
      <c r="C69" s="21">
        <v>3</v>
      </c>
      <c r="D69" s="21">
        <v>4</v>
      </c>
      <c r="E69" s="21">
        <v>5</v>
      </c>
      <c r="F69" s="21">
        <v>6</v>
      </c>
      <c r="G69" s="176">
        <v>7</v>
      </c>
      <c r="H69" s="206"/>
      <c r="I69" s="206"/>
      <c r="J69" s="206"/>
      <c r="K69" s="177"/>
      <c r="L69" s="21">
        <v>8</v>
      </c>
      <c r="M69" s="21">
        <v>9</v>
      </c>
      <c r="N69" s="21">
        <v>10</v>
      </c>
      <c r="O69" s="21">
        <v>11</v>
      </c>
      <c r="P69" s="21">
        <v>12</v>
      </c>
      <c r="Q69" s="21">
        <v>13</v>
      </c>
      <c r="R69" s="21">
        <v>14</v>
      </c>
      <c r="T69" s="3">
        <f>SUM(T70:T113)</f>
        <v>248.7</v>
      </c>
    </row>
    <row r="70" spans="1:20" ht="35.25" hidden="1" customHeight="1" x14ac:dyDescent="0.25">
      <c r="A70" s="252" t="str">
        <f>[1]Оценка!$B$25</f>
        <v>801012О.99.0.БА81АА00001</v>
      </c>
      <c r="B70" s="169" t="s">
        <v>71</v>
      </c>
      <c r="C70" s="169" t="s">
        <v>72</v>
      </c>
      <c r="D70" s="169" t="s">
        <v>53</v>
      </c>
      <c r="E70" s="169" t="s">
        <v>55</v>
      </c>
      <c r="F70" s="237"/>
      <c r="G70" s="218" t="s">
        <v>56</v>
      </c>
      <c r="H70" s="219"/>
      <c r="I70" s="219"/>
      <c r="J70" s="219"/>
      <c r="K70" s="220"/>
      <c r="L70" s="34" t="s">
        <v>57</v>
      </c>
      <c r="M70" s="37">
        <v>744</v>
      </c>
      <c r="N70" s="24">
        <f>[1]Оценка!H25</f>
        <v>0</v>
      </c>
      <c r="O70" s="24">
        <f>[1]Оценка!I25</f>
        <v>0</v>
      </c>
      <c r="P70" s="24">
        <v>10</v>
      </c>
      <c r="Q70" s="24">
        <f t="shared" ref="Q70:Q113" si="11">IF(N70=0,0,IF(O70*100/N70-100&gt;=-10,0,O70*100/N70-100+10))</f>
        <v>0</v>
      </c>
      <c r="R70" s="45"/>
      <c r="S70" s="181">
        <v>5</v>
      </c>
      <c r="T70" s="3">
        <f>N70</f>
        <v>0</v>
      </c>
    </row>
    <row r="71" spans="1:20" ht="35.25" hidden="1" customHeight="1" x14ac:dyDescent="0.25">
      <c r="A71" s="253"/>
      <c r="B71" s="189"/>
      <c r="C71" s="189"/>
      <c r="D71" s="189"/>
      <c r="E71" s="189"/>
      <c r="F71" s="238"/>
      <c r="G71" s="218" t="s">
        <v>58</v>
      </c>
      <c r="H71" s="219"/>
      <c r="I71" s="219"/>
      <c r="J71" s="219"/>
      <c r="K71" s="220"/>
      <c r="L71" s="34" t="s">
        <v>57</v>
      </c>
      <c r="M71" s="37">
        <v>744</v>
      </c>
      <c r="N71" s="24">
        <f>[1]Оценка!H26</f>
        <v>0</v>
      </c>
      <c r="O71" s="24">
        <f>[1]Оценка!I26</f>
        <v>0</v>
      </c>
      <c r="P71" s="24">
        <v>10</v>
      </c>
      <c r="Q71" s="24">
        <f t="shared" si="11"/>
        <v>0</v>
      </c>
      <c r="R71" s="45"/>
      <c r="S71" s="181"/>
      <c r="T71" s="3">
        <f t="shared" ref="T71:T113" si="12">N71</f>
        <v>0</v>
      </c>
    </row>
    <row r="72" spans="1:20" ht="35.25" customHeight="1" x14ac:dyDescent="0.25">
      <c r="A72" s="253"/>
      <c r="B72" s="189"/>
      <c r="C72" s="189"/>
      <c r="D72" s="189"/>
      <c r="E72" s="189"/>
      <c r="F72" s="238"/>
      <c r="G72" s="218" t="s">
        <v>59</v>
      </c>
      <c r="H72" s="219"/>
      <c r="I72" s="219"/>
      <c r="J72" s="219"/>
      <c r="K72" s="220"/>
      <c r="L72" s="34" t="s">
        <v>57</v>
      </c>
      <c r="M72" s="37">
        <v>744</v>
      </c>
      <c r="N72" s="24">
        <f>[1]Оценка!H27</f>
        <v>40</v>
      </c>
      <c r="O72" s="24">
        <f>[1]Оценка!I27</f>
        <v>40</v>
      </c>
      <c r="P72" s="24">
        <v>10</v>
      </c>
      <c r="Q72" s="24">
        <f t="shared" si="11"/>
        <v>0</v>
      </c>
      <c r="R72" s="46"/>
      <c r="S72" s="181"/>
      <c r="T72" s="3">
        <f t="shared" si="12"/>
        <v>40</v>
      </c>
    </row>
    <row r="73" spans="1:20" ht="35.25" hidden="1" customHeight="1" x14ac:dyDescent="0.25">
      <c r="A73" s="254"/>
      <c r="B73" s="170"/>
      <c r="C73" s="170"/>
      <c r="D73" s="170"/>
      <c r="E73" s="170"/>
      <c r="F73" s="239"/>
      <c r="G73" s="221" t="s">
        <v>60</v>
      </c>
      <c r="H73" s="222"/>
      <c r="I73" s="222"/>
      <c r="J73" s="222"/>
      <c r="K73" s="223"/>
      <c r="L73" s="47" t="s">
        <v>57</v>
      </c>
      <c r="M73" s="48">
        <v>744</v>
      </c>
      <c r="N73" s="28">
        <f>[1]Оценка!H28</f>
        <v>0</v>
      </c>
      <c r="O73" s="28">
        <f>[1]Оценка!I28</f>
        <v>0</v>
      </c>
      <c r="P73" s="28">
        <v>10</v>
      </c>
      <c r="Q73" s="28">
        <f t="shared" si="11"/>
        <v>0</v>
      </c>
      <c r="R73" s="28"/>
      <c r="S73" s="181"/>
      <c r="T73" s="3">
        <f t="shared" si="12"/>
        <v>0</v>
      </c>
    </row>
    <row r="74" spans="1:20" ht="36.75" hidden="1" customHeight="1" x14ac:dyDescent="0.25">
      <c r="A74" s="244" t="str">
        <f>[1]Оценка!B30</f>
        <v>801012О.99.0.БА81АА24001</v>
      </c>
      <c r="B74" s="169" t="s">
        <v>71</v>
      </c>
      <c r="C74" s="169" t="s">
        <v>72</v>
      </c>
      <c r="D74" s="169" t="s">
        <v>73</v>
      </c>
      <c r="E74" s="169" t="s">
        <v>55</v>
      </c>
      <c r="F74" s="169"/>
      <c r="G74" s="218" t="s">
        <v>56</v>
      </c>
      <c r="H74" s="219"/>
      <c r="I74" s="219"/>
      <c r="J74" s="219"/>
      <c r="K74" s="220"/>
      <c r="L74" s="34" t="s">
        <v>57</v>
      </c>
      <c r="M74" s="37">
        <v>744</v>
      </c>
      <c r="N74" s="24">
        <f>[1]Оценка!H30</f>
        <v>0</v>
      </c>
      <c r="O74" s="24">
        <f>[1]Оценка!I30</f>
        <v>0</v>
      </c>
      <c r="P74" s="24">
        <v>10</v>
      </c>
      <c r="Q74" s="24">
        <f t="shared" si="11"/>
        <v>0</v>
      </c>
      <c r="R74" s="25"/>
      <c r="S74" s="181">
        <v>6</v>
      </c>
      <c r="T74" s="3">
        <f t="shared" si="12"/>
        <v>0</v>
      </c>
    </row>
    <row r="75" spans="1:20" ht="36.75" hidden="1" customHeight="1" x14ac:dyDescent="0.25">
      <c r="A75" s="245"/>
      <c r="B75" s="189"/>
      <c r="C75" s="189"/>
      <c r="D75" s="189"/>
      <c r="E75" s="189"/>
      <c r="F75" s="189"/>
      <c r="G75" s="218" t="s">
        <v>58</v>
      </c>
      <c r="H75" s="219"/>
      <c r="I75" s="219"/>
      <c r="J75" s="219"/>
      <c r="K75" s="220"/>
      <c r="L75" s="34" t="s">
        <v>57</v>
      </c>
      <c r="M75" s="37">
        <v>744</v>
      </c>
      <c r="N75" s="24">
        <f>[1]Оценка!H31</f>
        <v>0</v>
      </c>
      <c r="O75" s="24">
        <f>[1]Оценка!I31</f>
        <v>0</v>
      </c>
      <c r="P75" s="24">
        <v>10</v>
      </c>
      <c r="Q75" s="24">
        <f t="shared" si="11"/>
        <v>0</v>
      </c>
      <c r="R75" s="25"/>
      <c r="S75" s="181"/>
      <c r="T75" s="3">
        <f t="shared" si="12"/>
        <v>0</v>
      </c>
    </row>
    <row r="76" spans="1:20" ht="36.75" hidden="1" customHeight="1" x14ac:dyDescent="0.25">
      <c r="A76" s="245"/>
      <c r="B76" s="189"/>
      <c r="C76" s="189"/>
      <c r="D76" s="189"/>
      <c r="E76" s="189"/>
      <c r="F76" s="189"/>
      <c r="G76" s="218" t="s">
        <v>59</v>
      </c>
      <c r="H76" s="219"/>
      <c r="I76" s="219"/>
      <c r="J76" s="219"/>
      <c r="K76" s="220"/>
      <c r="L76" s="34" t="s">
        <v>57</v>
      </c>
      <c r="M76" s="37">
        <v>744</v>
      </c>
      <c r="N76" s="24">
        <f>[1]Оценка!H32</f>
        <v>0</v>
      </c>
      <c r="O76" s="24">
        <f>[1]Оценка!I32</f>
        <v>0</v>
      </c>
      <c r="P76" s="24">
        <v>10</v>
      </c>
      <c r="Q76" s="24">
        <f t="shared" si="11"/>
        <v>0</v>
      </c>
      <c r="R76" s="25"/>
      <c r="S76" s="181"/>
      <c r="T76" s="3">
        <f t="shared" si="12"/>
        <v>0</v>
      </c>
    </row>
    <row r="77" spans="1:20" ht="36.75" hidden="1" customHeight="1" x14ac:dyDescent="0.25">
      <c r="A77" s="246"/>
      <c r="B77" s="170"/>
      <c r="C77" s="170"/>
      <c r="D77" s="170"/>
      <c r="E77" s="170"/>
      <c r="F77" s="170"/>
      <c r="G77" s="221" t="s">
        <v>60</v>
      </c>
      <c r="H77" s="222"/>
      <c r="I77" s="222"/>
      <c r="J77" s="222"/>
      <c r="K77" s="223"/>
      <c r="L77" s="47" t="s">
        <v>57</v>
      </c>
      <c r="M77" s="48">
        <v>744</v>
      </c>
      <c r="N77" s="28">
        <f>[1]Оценка!H33</f>
        <v>0</v>
      </c>
      <c r="O77" s="28">
        <f>[1]Оценка!I33</f>
        <v>0</v>
      </c>
      <c r="P77" s="28">
        <v>10</v>
      </c>
      <c r="Q77" s="28">
        <f t="shared" si="11"/>
        <v>0</v>
      </c>
      <c r="R77" s="29"/>
      <c r="S77" s="181"/>
      <c r="T77" s="3">
        <f t="shared" si="12"/>
        <v>0</v>
      </c>
    </row>
    <row r="78" spans="1:20" ht="36.75" hidden="1" customHeight="1" x14ac:dyDescent="0.25">
      <c r="A78" s="244" t="str">
        <f>[1]Оценка!B40</f>
        <v>801012О.99.0.БА81АБ44001</v>
      </c>
      <c r="B78" s="169" t="s">
        <v>71</v>
      </c>
      <c r="C78" s="169" t="s">
        <v>74</v>
      </c>
      <c r="D78" s="169" t="s">
        <v>75</v>
      </c>
      <c r="E78" s="169" t="s">
        <v>55</v>
      </c>
      <c r="F78" s="169"/>
      <c r="G78" s="218" t="s">
        <v>56</v>
      </c>
      <c r="H78" s="219"/>
      <c r="I78" s="219"/>
      <c r="J78" s="219"/>
      <c r="K78" s="220"/>
      <c r="L78" s="34" t="s">
        <v>57</v>
      </c>
      <c r="M78" s="37">
        <v>744</v>
      </c>
      <c r="N78" s="24">
        <f>[1]Оценка!H40</f>
        <v>0</v>
      </c>
      <c r="O78" s="24">
        <f>[1]Оценка!I40</f>
        <v>0</v>
      </c>
      <c r="P78" s="24">
        <v>10</v>
      </c>
      <c r="Q78" s="24">
        <f t="shared" si="11"/>
        <v>0</v>
      </c>
      <c r="R78" s="25"/>
      <c r="S78" s="181">
        <v>7</v>
      </c>
      <c r="T78" s="3">
        <f t="shared" si="12"/>
        <v>0</v>
      </c>
    </row>
    <row r="79" spans="1:20" ht="36.75" hidden="1" customHeight="1" x14ac:dyDescent="0.25">
      <c r="A79" s="245"/>
      <c r="B79" s="189"/>
      <c r="C79" s="189"/>
      <c r="D79" s="189"/>
      <c r="E79" s="189"/>
      <c r="F79" s="189"/>
      <c r="G79" s="218" t="s">
        <v>58</v>
      </c>
      <c r="H79" s="219"/>
      <c r="I79" s="219"/>
      <c r="J79" s="219"/>
      <c r="K79" s="220"/>
      <c r="L79" s="34" t="s">
        <v>57</v>
      </c>
      <c r="M79" s="37">
        <v>744</v>
      </c>
      <c r="N79" s="24">
        <f>[1]Оценка!H41</f>
        <v>0</v>
      </c>
      <c r="O79" s="24">
        <f>[1]Оценка!I41</f>
        <v>0</v>
      </c>
      <c r="P79" s="24">
        <v>10</v>
      </c>
      <c r="Q79" s="24">
        <f t="shared" si="11"/>
        <v>0</v>
      </c>
      <c r="R79" s="25"/>
      <c r="S79" s="181"/>
      <c r="T79" s="3">
        <f t="shared" si="12"/>
        <v>0</v>
      </c>
    </row>
    <row r="80" spans="1:20" ht="36.75" hidden="1" customHeight="1" x14ac:dyDescent="0.25">
      <c r="A80" s="245"/>
      <c r="B80" s="189"/>
      <c r="C80" s="189"/>
      <c r="D80" s="189"/>
      <c r="E80" s="189"/>
      <c r="F80" s="189"/>
      <c r="G80" s="218" t="s">
        <v>59</v>
      </c>
      <c r="H80" s="219"/>
      <c r="I80" s="219"/>
      <c r="J80" s="219"/>
      <c r="K80" s="220"/>
      <c r="L80" s="34" t="s">
        <v>57</v>
      </c>
      <c r="M80" s="37">
        <v>744</v>
      </c>
      <c r="N80" s="24">
        <f>[1]Оценка!H42</f>
        <v>0</v>
      </c>
      <c r="O80" s="24">
        <f>[1]Оценка!I42</f>
        <v>0</v>
      </c>
      <c r="P80" s="24">
        <v>10</v>
      </c>
      <c r="Q80" s="24">
        <f t="shared" si="11"/>
        <v>0</v>
      </c>
      <c r="R80" s="25"/>
      <c r="S80" s="181"/>
      <c r="T80" s="3">
        <f t="shared" si="12"/>
        <v>0</v>
      </c>
    </row>
    <row r="81" spans="1:20" ht="36.75" hidden="1" customHeight="1" x14ac:dyDescent="0.25">
      <c r="A81" s="246"/>
      <c r="B81" s="170"/>
      <c r="C81" s="170"/>
      <c r="D81" s="170"/>
      <c r="E81" s="170"/>
      <c r="F81" s="170"/>
      <c r="G81" s="221" t="s">
        <v>60</v>
      </c>
      <c r="H81" s="222"/>
      <c r="I81" s="222"/>
      <c r="J81" s="222"/>
      <c r="K81" s="223"/>
      <c r="L81" s="47" t="s">
        <v>57</v>
      </c>
      <c r="M81" s="48">
        <v>744</v>
      </c>
      <c r="N81" s="28">
        <f>[1]Оценка!H43</f>
        <v>0</v>
      </c>
      <c r="O81" s="28">
        <f>[1]Оценка!I43</f>
        <v>0</v>
      </c>
      <c r="P81" s="28">
        <v>10</v>
      </c>
      <c r="Q81" s="28">
        <f t="shared" si="11"/>
        <v>0</v>
      </c>
      <c r="R81" s="29"/>
      <c r="S81" s="181"/>
      <c r="T81" s="3">
        <f t="shared" si="12"/>
        <v>0</v>
      </c>
    </row>
    <row r="82" spans="1:20" ht="36.75" hidden="1" customHeight="1" x14ac:dyDescent="0.25">
      <c r="A82" s="244" t="str">
        <f>[1]Оценка!B45</f>
        <v>801012О.99.0.БА81АБ68001</v>
      </c>
      <c r="B82" s="169" t="s">
        <v>71</v>
      </c>
      <c r="C82" s="169" t="s">
        <v>74</v>
      </c>
      <c r="D82" s="169" t="s">
        <v>73</v>
      </c>
      <c r="E82" s="169" t="s">
        <v>55</v>
      </c>
      <c r="F82" s="169"/>
      <c r="G82" s="218" t="s">
        <v>56</v>
      </c>
      <c r="H82" s="219"/>
      <c r="I82" s="219"/>
      <c r="J82" s="219"/>
      <c r="K82" s="220"/>
      <c r="L82" s="34" t="s">
        <v>57</v>
      </c>
      <c r="M82" s="37">
        <v>744</v>
      </c>
      <c r="N82" s="24">
        <f>[1]Оценка!H45</f>
        <v>0</v>
      </c>
      <c r="O82" s="24">
        <f>[1]Оценка!I45</f>
        <v>0</v>
      </c>
      <c r="P82" s="24">
        <v>10</v>
      </c>
      <c r="Q82" s="24">
        <f t="shared" si="11"/>
        <v>0</v>
      </c>
      <c r="R82" s="25"/>
      <c r="S82" s="181">
        <v>8</v>
      </c>
      <c r="T82" s="3">
        <f t="shared" si="12"/>
        <v>0</v>
      </c>
    </row>
    <row r="83" spans="1:20" ht="36.75" hidden="1" customHeight="1" x14ac:dyDescent="0.25">
      <c r="A83" s="245"/>
      <c r="B83" s="189"/>
      <c r="C83" s="189"/>
      <c r="D83" s="189"/>
      <c r="E83" s="189"/>
      <c r="F83" s="189"/>
      <c r="G83" s="218" t="s">
        <v>58</v>
      </c>
      <c r="H83" s="219"/>
      <c r="I83" s="219"/>
      <c r="J83" s="219"/>
      <c r="K83" s="220"/>
      <c r="L83" s="34" t="s">
        <v>57</v>
      </c>
      <c r="M83" s="37">
        <v>744</v>
      </c>
      <c r="N83" s="24">
        <f>[1]Оценка!H46</f>
        <v>0</v>
      </c>
      <c r="O83" s="24">
        <f>[1]Оценка!I46</f>
        <v>0</v>
      </c>
      <c r="P83" s="24">
        <v>10</v>
      </c>
      <c r="Q83" s="24">
        <f t="shared" si="11"/>
        <v>0</v>
      </c>
      <c r="R83" s="25"/>
      <c r="S83" s="181"/>
      <c r="T83" s="3">
        <f t="shared" si="12"/>
        <v>0</v>
      </c>
    </row>
    <row r="84" spans="1:20" ht="36.75" hidden="1" customHeight="1" x14ac:dyDescent="0.25">
      <c r="A84" s="245"/>
      <c r="B84" s="189"/>
      <c r="C84" s="189"/>
      <c r="D84" s="189"/>
      <c r="E84" s="189"/>
      <c r="F84" s="189"/>
      <c r="G84" s="218" t="s">
        <v>59</v>
      </c>
      <c r="H84" s="219"/>
      <c r="I84" s="219"/>
      <c r="J84" s="219"/>
      <c r="K84" s="220"/>
      <c r="L84" s="34" t="s">
        <v>57</v>
      </c>
      <c r="M84" s="37">
        <v>744</v>
      </c>
      <c r="N84" s="24">
        <f>[1]Оценка!H47</f>
        <v>0</v>
      </c>
      <c r="O84" s="24">
        <f>[1]Оценка!I47</f>
        <v>0</v>
      </c>
      <c r="P84" s="24">
        <v>10</v>
      </c>
      <c r="Q84" s="24">
        <f t="shared" si="11"/>
        <v>0</v>
      </c>
      <c r="R84" s="25"/>
      <c r="S84" s="181"/>
      <c r="T84" s="3">
        <f t="shared" si="12"/>
        <v>0</v>
      </c>
    </row>
    <row r="85" spans="1:20" ht="36.75" hidden="1" customHeight="1" x14ac:dyDescent="0.25">
      <c r="A85" s="246"/>
      <c r="B85" s="170"/>
      <c r="C85" s="170"/>
      <c r="D85" s="170"/>
      <c r="E85" s="170"/>
      <c r="F85" s="170"/>
      <c r="G85" s="221" t="s">
        <v>60</v>
      </c>
      <c r="H85" s="222"/>
      <c r="I85" s="222"/>
      <c r="J85" s="222"/>
      <c r="K85" s="223"/>
      <c r="L85" s="47" t="s">
        <v>57</v>
      </c>
      <c r="M85" s="48">
        <v>744</v>
      </c>
      <c r="N85" s="28">
        <f>[1]Оценка!H48</f>
        <v>0</v>
      </c>
      <c r="O85" s="28">
        <f>[1]Оценка!I48</f>
        <v>0</v>
      </c>
      <c r="P85" s="28">
        <v>10</v>
      </c>
      <c r="Q85" s="28">
        <f t="shared" si="11"/>
        <v>0</v>
      </c>
      <c r="R85" s="29"/>
      <c r="S85" s="181"/>
      <c r="T85" s="3">
        <f t="shared" si="12"/>
        <v>0</v>
      </c>
    </row>
    <row r="86" spans="1:20" ht="36.75" hidden="1" customHeight="1" x14ac:dyDescent="0.25">
      <c r="A86" s="247" t="str">
        <f>[1]Оценка!$B$60</f>
        <v>801012О.99.0.БА81АН96001</v>
      </c>
      <c r="B86" s="169" t="s">
        <v>76</v>
      </c>
      <c r="C86" s="169" t="s">
        <v>74</v>
      </c>
      <c r="D86" s="169" t="s">
        <v>75</v>
      </c>
      <c r="E86" s="169" t="s">
        <v>55</v>
      </c>
      <c r="F86" s="169"/>
      <c r="G86" s="218" t="s">
        <v>56</v>
      </c>
      <c r="H86" s="219"/>
      <c r="I86" s="219"/>
      <c r="J86" s="219"/>
      <c r="K86" s="220"/>
      <c r="L86" s="34" t="s">
        <v>57</v>
      </c>
      <c r="M86" s="37">
        <v>744</v>
      </c>
      <c r="N86" s="24">
        <f>[1]Оценка!H60</f>
        <v>0</v>
      </c>
      <c r="O86" s="24">
        <f>[1]Оценка!I60</f>
        <v>0</v>
      </c>
      <c r="P86" s="24">
        <v>10</v>
      </c>
      <c r="Q86" s="24">
        <f t="shared" si="11"/>
        <v>0</v>
      </c>
      <c r="R86" s="25"/>
      <c r="S86" s="181">
        <v>9</v>
      </c>
      <c r="T86" s="3">
        <f t="shared" si="12"/>
        <v>0</v>
      </c>
    </row>
    <row r="87" spans="1:20" ht="36.75" hidden="1" customHeight="1" x14ac:dyDescent="0.25">
      <c r="A87" s="248"/>
      <c r="B87" s="189"/>
      <c r="C87" s="189"/>
      <c r="D87" s="189"/>
      <c r="E87" s="189"/>
      <c r="F87" s="189"/>
      <c r="G87" s="218" t="s">
        <v>58</v>
      </c>
      <c r="H87" s="219"/>
      <c r="I87" s="219"/>
      <c r="J87" s="219"/>
      <c r="K87" s="220"/>
      <c r="L87" s="34" t="s">
        <v>57</v>
      </c>
      <c r="M87" s="37">
        <v>744</v>
      </c>
      <c r="N87" s="24">
        <f>[1]Оценка!H61</f>
        <v>0</v>
      </c>
      <c r="O87" s="24">
        <f>[1]Оценка!I61</f>
        <v>0</v>
      </c>
      <c r="P87" s="24">
        <v>10</v>
      </c>
      <c r="Q87" s="24">
        <f t="shared" si="11"/>
        <v>0</v>
      </c>
      <c r="R87" s="25"/>
      <c r="S87" s="181"/>
      <c r="T87" s="3">
        <f t="shared" si="12"/>
        <v>0</v>
      </c>
    </row>
    <row r="88" spans="1:20" ht="36.75" hidden="1" customHeight="1" x14ac:dyDescent="0.25">
      <c r="A88" s="248"/>
      <c r="B88" s="189"/>
      <c r="C88" s="189"/>
      <c r="D88" s="189"/>
      <c r="E88" s="189"/>
      <c r="F88" s="189"/>
      <c r="G88" s="218" t="s">
        <v>59</v>
      </c>
      <c r="H88" s="219"/>
      <c r="I88" s="219"/>
      <c r="J88" s="219"/>
      <c r="K88" s="220"/>
      <c r="L88" s="34" t="s">
        <v>57</v>
      </c>
      <c r="M88" s="37">
        <v>744</v>
      </c>
      <c r="N88" s="24">
        <f>[1]Оценка!H62</f>
        <v>0</v>
      </c>
      <c r="O88" s="24">
        <f>[1]Оценка!I62</f>
        <v>0</v>
      </c>
      <c r="P88" s="24">
        <v>10</v>
      </c>
      <c r="Q88" s="24">
        <f t="shared" si="11"/>
        <v>0</v>
      </c>
      <c r="R88" s="25"/>
      <c r="S88" s="181"/>
      <c r="T88" s="3">
        <f t="shared" si="12"/>
        <v>0</v>
      </c>
    </row>
    <row r="89" spans="1:20" ht="36.75" hidden="1" customHeight="1" x14ac:dyDescent="0.25">
      <c r="A89" s="249"/>
      <c r="B89" s="170"/>
      <c r="C89" s="170"/>
      <c r="D89" s="170"/>
      <c r="E89" s="170"/>
      <c r="F89" s="170"/>
      <c r="G89" s="221" t="s">
        <v>60</v>
      </c>
      <c r="H89" s="222"/>
      <c r="I89" s="222"/>
      <c r="J89" s="222"/>
      <c r="K89" s="223"/>
      <c r="L89" s="47" t="s">
        <v>57</v>
      </c>
      <c r="M89" s="48">
        <v>744</v>
      </c>
      <c r="N89" s="28">
        <f>[1]Оценка!H63</f>
        <v>0</v>
      </c>
      <c r="O89" s="28">
        <f>[1]Оценка!I63</f>
        <v>0</v>
      </c>
      <c r="P89" s="28">
        <v>10</v>
      </c>
      <c r="Q89" s="28">
        <f t="shared" si="11"/>
        <v>0</v>
      </c>
      <c r="R89" s="29"/>
      <c r="S89" s="181"/>
      <c r="T89" s="3">
        <f t="shared" si="12"/>
        <v>0</v>
      </c>
    </row>
    <row r="90" spans="1:20" ht="36.75" hidden="1" customHeight="1" x14ac:dyDescent="0.25">
      <c r="A90" s="247" t="str">
        <f>[1]Оценка!B65</f>
        <v>801012О.99.0.БА81АП40001</v>
      </c>
      <c r="B90" s="169" t="s">
        <v>76</v>
      </c>
      <c r="C90" s="169" t="s">
        <v>75</v>
      </c>
      <c r="D90" s="169" t="s">
        <v>75</v>
      </c>
      <c r="E90" s="169" t="s">
        <v>55</v>
      </c>
      <c r="F90" s="169"/>
      <c r="G90" s="218" t="s">
        <v>56</v>
      </c>
      <c r="H90" s="219"/>
      <c r="I90" s="219"/>
      <c r="J90" s="219"/>
      <c r="K90" s="220"/>
      <c r="L90" s="34" t="s">
        <v>57</v>
      </c>
      <c r="M90" s="37">
        <v>744</v>
      </c>
      <c r="N90" s="24">
        <f>[1]Оценка!H65</f>
        <v>0</v>
      </c>
      <c r="O90" s="24">
        <f>[1]Оценка!I65</f>
        <v>0</v>
      </c>
      <c r="P90" s="24">
        <v>10</v>
      </c>
      <c r="Q90" s="24">
        <f t="shared" si="11"/>
        <v>0</v>
      </c>
      <c r="R90" s="25"/>
      <c r="S90" s="181">
        <v>10</v>
      </c>
      <c r="T90" s="3">
        <f t="shared" si="12"/>
        <v>0</v>
      </c>
    </row>
    <row r="91" spans="1:20" ht="36.75" hidden="1" customHeight="1" x14ac:dyDescent="0.25">
      <c r="A91" s="248"/>
      <c r="B91" s="189"/>
      <c r="C91" s="189"/>
      <c r="D91" s="189"/>
      <c r="E91" s="189"/>
      <c r="F91" s="189"/>
      <c r="G91" s="218" t="s">
        <v>58</v>
      </c>
      <c r="H91" s="219"/>
      <c r="I91" s="219"/>
      <c r="J91" s="219"/>
      <c r="K91" s="220"/>
      <c r="L91" s="34" t="s">
        <v>57</v>
      </c>
      <c r="M91" s="37">
        <v>744</v>
      </c>
      <c r="N91" s="24">
        <f>[1]Оценка!H66</f>
        <v>0</v>
      </c>
      <c r="O91" s="24">
        <f>[1]Оценка!I66</f>
        <v>0</v>
      </c>
      <c r="P91" s="24">
        <v>10</v>
      </c>
      <c r="Q91" s="24">
        <f t="shared" si="11"/>
        <v>0</v>
      </c>
      <c r="R91" s="25"/>
      <c r="S91" s="181"/>
      <c r="T91" s="3">
        <f t="shared" si="12"/>
        <v>0</v>
      </c>
    </row>
    <row r="92" spans="1:20" ht="36.75" hidden="1" customHeight="1" x14ac:dyDescent="0.25">
      <c r="A92" s="248"/>
      <c r="B92" s="189"/>
      <c r="C92" s="189"/>
      <c r="D92" s="189"/>
      <c r="E92" s="189"/>
      <c r="F92" s="189"/>
      <c r="G92" s="218" t="s">
        <v>59</v>
      </c>
      <c r="H92" s="219"/>
      <c r="I92" s="219"/>
      <c r="J92" s="219"/>
      <c r="K92" s="220"/>
      <c r="L92" s="34" t="s">
        <v>57</v>
      </c>
      <c r="M92" s="37">
        <v>744</v>
      </c>
      <c r="N92" s="24">
        <f>[1]Оценка!H67</f>
        <v>0</v>
      </c>
      <c r="O92" s="24">
        <f>[1]Оценка!I67</f>
        <v>0</v>
      </c>
      <c r="P92" s="24">
        <v>10</v>
      </c>
      <c r="Q92" s="24">
        <f t="shared" si="11"/>
        <v>0</v>
      </c>
      <c r="R92" s="25"/>
      <c r="S92" s="181"/>
      <c r="T92" s="3">
        <f t="shared" si="12"/>
        <v>0</v>
      </c>
    </row>
    <row r="93" spans="1:20" ht="36.75" hidden="1" customHeight="1" x14ac:dyDescent="0.25">
      <c r="A93" s="249"/>
      <c r="B93" s="170"/>
      <c r="C93" s="170"/>
      <c r="D93" s="170"/>
      <c r="E93" s="170"/>
      <c r="F93" s="170"/>
      <c r="G93" s="221" t="s">
        <v>60</v>
      </c>
      <c r="H93" s="222"/>
      <c r="I93" s="222"/>
      <c r="J93" s="222"/>
      <c r="K93" s="223"/>
      <c r="L93" s="47" t="s">
        <v>57</v>
      </c>
      <c r="M93" s="48">
        <v>744</v>
      </c>
      <c r="N93" s="28">
        <f>[1]Оценка!H68</f>
        <v>0</v>
      </c>
      <c r="O93" s="28">
        <f>[1]Оценка!I68</f>
        <v>0</v>
      </c>
      <c r="P93" s="28">
        <v>10</v>
      </c>
      <c r="Q93" s="28">
        <f t="shared" si="11"/>
        <v>0</v>
      </c>
      <c r="R93" s="29"/>
      <c r="S93" s="181"/>
      <c r="T93" s="3">
        <f t="shared" si="12"/>
        <v>0</v>
      </c>
    </row>
    <row r="94" spans="1:20" ht="36.75" hidden="1" customHeight="1" x14ac:dyDescent="0.25">
      <c r="A94" s="244" t="str">
        <f>[1]Оценка!B70</f>
        <v>801012О.99.0.БА81АЩ48001</v>
      </c>
      <c r="B94" s="169" t="s">
        <v>75</v>
      </c>
      <c r="C94" s="169" t="s">
        <v>74</v>
      </c>
      <c r="D94" s="169" t="s">
        <v>75</v>
      </c>
      <c r="E94" s="169" t="s">
        <v>55</v>
      </c>
      <c r="F94" s="169"/>
      <c r="G94" s="218" t="s">
        <v>56</v>
      </c>
      <c r="H94" s="219"/>
      <c r="I94" s="219"/>
      <c r="J94" s="219"/>
      <c r="K94" s="220"/>
      <c r="L94" s="34" t="s">
        <v>57</v>
      </c>
      <c r="M94" s="37">
        <v>744</v>
      </c>
      <c r="N94" s="24">
        <f>[1]Оценка!H70</f>
        <v>0</v>
      </c>
      <c r="O94" s="24">
        <f>[1]Оценка!I70</f>
        <v>0</v>
      </c>
      <c r="P94" s="24">
        <v>10</v>
      </c>
      <c r="Q94" s="24">
        <f t="shared" si="11"/>
        <v>0</v>
      </c>
      <c r="R94" s="25"/>
      <c r="S94" s="181">
        <v>11</v>
      </c>
      <c r="T94" s="3">
        <f t="shared" si="12"/>
        <v>0</v>
      </c>
    </row>
    <row r="95" spans="1:20" ht="36.75" hidden="1" customHeight="1" x14ac:dyDescent="0.25">
      <c r="A95" s="245"/>
      <c r="B95" s="189"/>
      <c r="C95" s="189"/>
      <c r="D95" s="189"/>
      <c r="E95" s="189"/>
      <c r="F95" s="189"/>
      <c r="G95" s="218" t="s">
        <v>58</v>
      </c>
      <c r="H95" s="219"/>
      <c r="I95" s="219"/>
      <c r="J95" s="219"/>
      <c r="K95" s="220"/>
      <c r="L95" s="34" t="s">
        <v>57</v>
      </c>
      <c r="M95" s="37">
        <v>744</v>
      </c>
      <c r="N95" s="24">
        <f>[1]Оценка!H71</f>
        <v>0</v>
      </c>
      <c r="O95" s="24">
        <f>[1]Оценка!I71</f>
        <v>0</v>
      </c>
      <c r="P95" s="24">
        <v>10</v>
      </c>
      <c r="Q95" s="24">
        <f t="shared" si="11"/>
        <v>0</v>
      </c>
      <c r="R95" s="25"/>
      <c r="S95" s="181"/>
      <c r="T95" s="3">
        <f t="shared" si="12"/>
        <v>0</v>
      </c>
    </row>
    <row r="96" spans="1:20" ht="36.75" hidden="1" customHeight="1" x14ac:dyDescent="0.25">
      <c r="A96" s="245"/>
      <c r="B96" s="189"/>
      <c r="C96" s="189"/>
      <c r="D96" s="189"/>
      <c r="E96" s="189"/>
      <c r="F96" s="189"/>
      <c r="G96" s="218" t="s">
        <v>59</v>
      </c>
      <c r="H96" s="219"/>
      <c r="I96" s="219"/>
      <c r="J96" s="219"/>
      <c r="K96" s="220"/>
      <c r="L96" s="34" t="s">
        <v>57</v>
      </c>
      <c r="M96" s="37">
        <v>744</v>
      </c>
      <c r="N96" s="24">
        <f>[1]Оценка!H72</f>
        <v>0</v>
      </c>
      <c r="O96" s="24">
        <f>[1]Оценка!I72</f>
        <v>0</v>
      </c>
      <c r="P96" s="24">
        <v>10</v>
      </c>
      <c r="Q96" s="24">
        <f t="shared" si="11"/>
        <v>0</v>
      </c>
      <c r="R96" s="25"/>
      <c r="S96" s="181"/>
      <c r="T96" s="22">
        <f>N96</f>
        <v>0</v>
      </c>
    </row>
    <row r="97" spans="1:20" ht="36.75" hidden="1" customHeight="1" x14ac:dyDescent="0.25">
      <c r="A97" s="246"/>
      <c r="B97" s="170"/>
      <c r="C97" s="170"/>
      <c r="D97" s="170"/>
      <c r="E97" s="170"/>
      <c r="F97" s="170"/>
      <c r="G97" s="221" t="s">
        <v>60</v>
      </c>
      <c r="H97" s="222"/>
      <c r="I97" s="222"/>
      <c r="J97" s="222"/>
      <c r="K97" s="223"/>
      <c r="L97" s="47" t="s">
        <v>57</v>
      </c>
      <c r="M97" s="48">
        <v>744</v>
      </c>
      <c r="N97" s="28">
        <f>[1]Оценка!H73</f>
        <v>0</v>
      </c>
      <c r="O97" s="28">
        <f>[1]Оценка!I73</f>
        <v>0</v>
      </c>
      <c r="P97" s="28">
        <v>10</v>
      </c>
      <c r="Q97" s="28">
        <f t="shared" si="11"/>
        <v>0</v>
      </c>
      <c r="R97" s="29"/>
      <c r="S97" s="181"/>
      <c r="T97" s="3">
        <f t="shared" si="12"/>
        <v>0</v>
      </c>
    </row>
    <row r="98" spans="1:20" ht="36.75" hidden="1" customHeight="1" x14ac:dyDescent="0.25">
      <c r="A98" s="244" t="str">
        <f>[1]Оценка!B75</f>
        <v>801012О.99.0.БА81АЩ72001</v>
      </c>
      <c r="B98" s="169" t="s">
        <v>75</v>
      </c>
      <c r="C98" s="169" t="s">
        <v>74</v>
      </c>
      <c r="D98" s="169" t="s">
        <v>73</v>
      </c>
      <c r="E98" s="169" t="s">
        <v>55</v>
      </c>
      <c r="F98" s="169"/>
      <c r="G98" s="218" t="s">
        <v>56</v>
      </c>
      <c r="H98" s="219"/>
      <c r="I98" s="219"/>
      <c r="J98" s="219"/>
      <c r="K98" s="220"/>
      <c r="L98" s="34" t="s">
        <v>57</v>
      </c>
      <c r="M98" s="37">
        <v>744</v>
      </c>
      <c r="N98" s="24">
        <f>[1]Оценка!H75</f>
        <v>0</v>
      </c>
      <c r="O98" s="24">
        <f>[1]Оценка!I75</f>
        <v>0</v>
      </c>
      <c r="P98" s="24">
        <v>10</v>
      </c>
      <c r="Q98" s="24">
        <f t="shared" si="11"/>
        <v>0</v>
      </c>
      <c r="R98" s="25"/>
      <c r="S98" s="181">
        <v>12</v>
      </c>
      <c r="T98" s="3">
        <f t="shared" si="12"/>
        <v>0</v>
      </c>
    </row>
    <row r="99" spans="1:20" ht="36.75" hidden="1" customHeight="1" x14ac:dyDescent="0.25">
      <c r="A99" s="245"/>
      <c r="B99" s="189"/>
      <c r="C99" s="189"/>
      <c r="D99" s="189"/>
      <c r="E99" s="189"/>
      <c r="F99" s="189"/>
      <c r="G99" s="218" t="s">
        <v>58</v>
      </c>
      <c r="H99" s="219"/>
      <c r="I99" s="219"/>
      <c r="J99" s="219"/>
      <c r="K99" s="220"/>
      <c r="L99" s="34" t="s">
        <v>57</v>
      </c>
      <c r="M99" s="37">
        <v>744</v>
      </c>
      <c r="N99" s="24">
        <f>[1]Оценка!H76</f>
        <v>0</v>
      </c>
      <c r="O99" s="24">
        <f>[1]Оценка!I76</f>
        <v>0</v>
      </c>
      <c r="P99" s="24">
        <v>10</v>
      </c>
      <c r="Q99" s="24">
        <f t="shared" si="11"/>
        <v>0</v>
      </c>
      <c r="R99" s="25"/>
      <c r="S99" s="181"/>
      <c r="T99" s="3">
        <f t="shared" si="12"/>
        <v>0</v>
      </c>
    </row>
    <row r="100" spans="1:20" ht="36.75" hidden="1" customHeight="1" x14ac:dyDescent="0.25">
      <c r="A100" s="245"/>
      <c r="B100" s="189"/>
      <c r="C100" s="189"/>
      <c r="D100" s="189"/>
      <c r="E100" s="189"/>
      <c r="F100" s="189"/>
      <c r="G100" s="218" t="s">
        <v>59</v>
      </c>
      <c r="H100" s="219"/>
      <c r="I100" s="219"/>
      <c r="J100" s="219"/>
      <c r="K100" s="220"/>
      <c r="L100" s="34" t="s">
        <v>57</v>
      </c>
      <c r="M100" s="37">
        <v>744</v>
      </c>
      <c r="N100" s="24">
        <f>[1]Оценка!H77</f>
        <v>0</v>
      </c>
      <c r="O100" s="24">
        <f>[1]Оценка!I77</f>
        <v>0</v>
      </c>
      <c r="P100" s="24">
        <v>10</v>
      </c>
      <c r="Q100" s="24">
        <f t="shared" si="11"/>
        <v>0</v>
      </c>
      <c r="R100" s="25"/>
      <c r="S100" s="181"/>
      <c r="T100" s="3">
        <f t="shared" si="12"/>
        <v>0</v>
      </c>
    </row>
    <row r="101" spans="1:20" ht="36.75" hidden="1" customHeight="1" x14ac:dyDescent="0.25">
      <c r="A101" s="246"/>
      <c r="B101" s="170"/>
      <c r="C101" s="170"/>
      <c r="D101" s="170"/>
      <c r="E101" s="170"/>
      <c r="F101" s="170"/>
      <c r="G101" s="221" t="s">
        <v>60</v>
      </c>
      <c r="H101" s="222"/>
      <c r="I101" s="222"/>
      <c r="J101" s="222"/>
      <c r="K101" s="223"/>
      <c r="L101" s="47" t="s">
        <v>57</v>
      </c>
      <c r="M101" s="48">
        <v>744</v>
      </c>
      <c r="N101" s="28">
        <f>[1]Оценка!H78</f>
        <v>0</v>
      </c>
      <c r="O101" s="28">
        <f>[1]Оценка!I78</f>
        <v>0</v>
      </c>
      <c r="P101" s="28">
        <v>10</v>
      </c>
      <c r="Q101" s="28">
        <f t="shared" si="11"/>
        <v>0</v>
      </c>
      <c r="R101" s="29"/>
      <c r="S101" s="181"/>
      <c r="T101" s="3">
        <f t="shared" si="12"/>
        <v>0</v>
      </c>
    </row>
    <row r="102" spans="1:20" ht="36.75" customHeight="1" x14ac:dyDescent="0.25">
      <c r="A102" s="244" t="str">
        <f>[1]Оценка!$B$85</f>
        <v>801012О.99.0.БА81АЭ92001</v>
      </c>
      <c r="B102" s="169" t="s">
        <v>75</v>
      </c>
      <c r="C102" s="169" t="s">
        <v>75</v>
      </c>
      <c r="D102" s="169" t="s">
        <v>75</v>
      </c>
      <c r="E102" s="169" t="s">
        <v>55</v>
      </c>
      <c r="F102" s="169"/>
      <c r="G102" s="218" t="s">
        <v>56</v>
      </c>
      <c r="H102" s="219"/>
      <c r="I102" s="219"/>
      <c r="J102" s="219"/>
      <c r="K102" s="220"/>
      <c r="L102" s="34" t="s">
        <v>57</v>
      </c>
      <c r="M102" s="37">
        <v>744</v>
      </c>
      <c r="N102" s="24">
        <f>[1]Оценка!H85</f>
        <v>74.8</v>
      </c>
      <c r="O102" s="24">
        <f>[1]Оценка!I85</f>
        <v>78.099999999999994</v>
      </c>
      <c r="P102" s="24">
        <v>10</v>
      </c>
      <c r="Q102" s="24">
        <f t="shared" si="11"/>
        <v>0</v>
      </c>
      <c r="R102" s="46"/>
      <c r="S102" s="181">
        <v>13</v>
      </c>
      <c r="T102" s="22">
        <f>N102</f>
        <v>74.8</v>
      </c>
    </row>
    <row r="103" spans="1:20" ht="36.75" customHeight="1" x14ac:dyDescent="0.25">
      <c r="A103" s="245"/>
      <c r="B103" s="189"/>
      <c r="C103" s="189"/>
      <c r="D103" s="189"/>
      <c r="E103" s="189"/>
      <c r="F103" s="189"/>
      <c r="G103" s="218" t="s">
        <v>58</v>
      </c>
      <c r="H103" s="219"/>
      <c r="I103" s="219"/>
      <c r="J103" s="219"/>
      <c r="K103" s="220"/>
      <c r="L103" s="34" t="s">
        <v>57</v>
      </c>
      <c r="M103" s="37">
        <v>744</v>
      </c>
      <c r="N103" s="24">
        <f>[1]Оценка!H86</f>
        <v>2.2999999999999998</v>
      </c>
      <c r="O103" s="24">
        <f>[1]Оценка!I86</f>
        <v>2.2999999999999998</v>
      </c>
      <c r="P103" s="24">
        <v>10</v>
      </c>
      <c r="Q103" s="24">
        <f t="shared" si="11"/>
        <v>0</v>
      </c>
      <c r="R103" s="25"/>
      <c r="S103" s="181"/>
      <c r="T103" s="3">
        <f t="shared" si="12"/>
        <v>2.2999999999999998</v>
      </c>
    </row>
    <row r="104" spans="1:20" ht="36.75" customHeight="1" x14ac:dyDescent="0.25">
      <c r="A104" s="245"/>
      <c r="B104" s="189"/>
      <c r="C104" s="189"/>
      <c r="D104" s="189"/>
      <c r="E104" s="189"/>
      <c r="F104" s="189"/>
      <c r="G104" s="218" t="s">
        <v>59</v>
      </c>
      <c r="H104" s="219"/>
      <c r="I104" s="219"/>
      <c r="J104" s="219"/>
      <c r="K104" s="220"/>
      <c r="L104" s="34" t="s">
        <v>57</v>
      </c>
      <c r="M104" s="37">
        <v>744</v>
      </c>
      <c r="N104" s="24">
        <f>[1]Оценка!H87</f>
        <v>31.6</v>
      </c>
      <c r="O104" s="24">
        <f>[1]Оценка!I87</f>
        <v>63.6</v>
      </c>
      <c r="P104" s="24">
        <v>10</v>
      </c>
      <c r="Q104" s="24">
        <f t="shared" si="11"/>
        <v>0</v>
      </c>
      <c r="R104" s="25"/>
      <c r="S104" s="181"/>
      <c r="T104" s="3">
        <f t="shared" si="12"/>
        <v>31.6</v>
      </c>
    </row>
    <row r="105" spans="1:20" ht="36.75" customHeight="1" x14ac:dyDescent="0.25">
      <c r="A105" s="246"/>
      <c r="B105" s="170"/>
      <c r="C105" s="170"/>
      <c r="D105" s="170"/>
      <c r="E105" s="170"/>
      <c r="F105" s="170"/>
      <c r="G105" s="221" t="s">
        <v>60</v>
      </c>
      <c r="H105" s="222"/>
      <c r="I105" s="222"/>
      <c r="J105" s="222"/>
      <c r="K105" s="223"/>
      <c r="L105" s="47" t="s">
        <v>57</v>
      </c>
      <c r="M105" s="48">
        <v>744</v>
      </c>
      <c r="N105" s="28">
        <f>[1]Оценка!H88</f>
        <v>100</v>
      </c>
      <c r="O105" s="28">
        <f>[1]Оценка!I88</f>
        <v>100</v>
      </c>
      <c r="P105" s="28">
        <v>10</v>
      </c>
      <c r="Q105" s="28">
        <f t="shared" si="11"/>
        <v>0</v>
      </c>
      <c r="R105" s="46"/>
      <c r="S105" s="181"/>
      <c r="T105" s="3">
        <f t="shared" si="12"/>
        <v>100</v>
      </c>
    </row>
    <row r="106" spans="1:20" ht="36.75" hidden="1" customHeight="1" x14ac:dyDescent="0.25">
      <c r="A106" s="244" t="str">
        <f>[1]Оценка!B90</f>
        <v>801012О.99.0.БА81АЮ16001</v>
      </c>
      <c r="B106" s="169" t="s">
        <v>75</v>
      </c>
      <c r="C106" s="169" t="s">
        <v>75</v>
      </c>
      <c r="D106" s="169" t="s">
        <v>73</v>
      </c>
      <c r="E106" s="169" t="s">
        <v>55</v>
      </c>
      <c r="F106" s="169"/>
      <c r="G106" s="218" t="s">
        <v>56</v>
      </c>
      <c r="H106" s="219"/>
      <c r="I106" s="219"/>
      <c r="J106" s="219"/>
      <c r="K106" s="220"/>
      <c r="L106" s="34" t="s">
        <v>57</v>
      </c>
      <c r="M106" s="37">
        <v>744</v>
      </c>
      <c r="N106" s="24">
        <f>[1]Оценка!H90</f>
        <v>0</v>
      </c>
      <c r="O106" s="24">
        <f>[1]Оценка!I90</f>
        <v>0</v>
      </c>
      <c r="P106" s="24">
        <v>10</v>
      </c>
      <c r="Q106" s="24">
        <f t="shared" si="11"/>
        <v>0</v>
      </c>
      <c r="R106" s="25"/>
      <c r="S106" s="181">
        <v>14</v>
      </c>
      <c r="T106" s="3">
        <f t="shared" si="12"/>
        <v>0</v>
      </c>
    </row>
    <row r="107" spans="1:20" ht="36.75" hidden="1" customHeight="1" x14ac:dyDescent="0.25">
      <c r="A107" s="245"/>
      <c r="B107" s="189"/>
      <c r="C107" s="189"/>
      <c r="D107" s="189"/>
      <c r="E107" s="189"/>
      <c r="F107" s="189"/>
      <c r="G107" s="218" t="s">
        <v>58</v>
      </c>
      <c r="H107" s="219"/>
      <c r="I107" s="219"/>
      <c r="J107" s="219"/>
      <c r="K107" s="220"/>
      <c r="L107" s="34" t="s">
        <v>57</v>
      </c>
      <c r="M107" s="37">
        <v>744</v>
      </c>
      <c r="N107" s="24">
        <f>[1]Оценка!H91</f>
        <v>0</v>
      </c>
      <c r="O107" s="24">
        <f>[1]Оценка!I91</f>
        <v>0</v>
      </c>
      <c r="P107" s="24">
        <v>10</v>
      </c>
      <c r="Q107" s="24">
        <f t="shared" si="11"/>
        <v>0</v>
      </c>
      <c r="R107" s="25"/>
      <c r="S107" s="181"/>
      <c r="T107" s="3">
        <f t="shared" si="12"/>
        <v>0</v>
      </c>
    </row>
    <row r="108" spans="1:20" ht="36.75" hidden="1" customHeight="1" x14ac:dyDescent="0.25">
      <c r="A108" s="245"/>
      <c r="B108" s="189"/>
      <c r="C108" s="189"/>
      <c r="D108" s="189"/>
      <c r="E108" s="189"/>
      <c r="F108" s="189"/>
      <c r="G108" s="218" t="s">
        <v>59</v>
      </c>
      <c r="H108" s="219"/>
      <c r="I108" s="219"/>
      <c r="J108" s="219"/>
      <c r="K108" s="220"/>
      <c r="L108" s="34" t="s">
        <v>57</v>
      </c>
      <c r="M108" s="37">
        <v>744</v>
      </c>
      <c r="N108" s="24">
        <f>[1]Оценка!H92</f>
        <v>0</v>
      </c>
      <c r="O108" s="24">
        <f>[1]Оценка!I92</f>
        <v>0</v>
      </c>
      <c r="P108" s="24">
        <v>10</v>
      </c>
      <c r="Q108" s="24">
        <f t="shared" si="11"/>
        <v>0</v>
      </c>
      <c r="R108" s="25"/>
      <c r="S108" s="181"/>
      <c r="T108" s="3">
        <f t="shared" si="12"/>
        <v>0</v>
      </c>
    </row>
    <row r="109" spans="1:20" ht="36.75" hidden="1" customHeight="1" x14ac:dyDescent="0.25">
      <c r="A109" s="246"/>
      <c r="B109" s="170"/>
      <c r="C109" s="170"/>
      <c r="D109" s="170"/>
      <c r="E109" s="170"/>
      <c r="F109" s="170"/>
      <c r="G109" s="221" t="s">
        <v>60</v>
      </c>
      <c r="H109" s="222"/>
      <c r="I109" s="222"/>
      <c r="J109" s="222"/>
      <c r="K109" s="223"/>
      <c r="L109" s="47" t="s">
        <v>57</v>
      </c>
      <c r="M109" s="48">
        <v>744</v>
      </c>
      <c r="N109" s="28">
        <f>[1]Оценка!H93</f>
        <v>0</v>
      </c>
      <c r="O109" s="28">
        <f>[1]Оценка!I93</f>
        <v>0</v>
      </c>
      <c r="P109" s="28">
        <v>10</v>
      </c>
      <c r="Q109" s="28">
        <f t="shared" si="11"/>
        <v>0</v>
      </c>
      <c r="R109" s="29"/>
      <c r="S109" s="181"/>
      <c r="T109" s="3">
        <f t="shared" si="12"/>
        <v>0</v>
      </c>
    </row>
    <row r="110" spans="1:20" ht="36.75" hidden="1" customHeight="1" x14ac:dyDescent="0.25">
      <c r="A110" s="244" t="str">
        <f>[1]Оценка!$B$95</f>
        <v>801012О.99.0.БА81АЮ40001</v>
      </c>
      <c r="B110" s="169" t="s">
        <v>75</v>
      </c>
      <c r="C110" s="169" t="s">
        <v>75</v>
      </c>
      <c r="D110" s="169" t="s">
        <v>77</v>
      </c>
      <c r="E110" s="169" t="s">
        <v>55</v>
      </c>
      <c r="F110" s="169"/>
      <c r="G110" s="218" t="s">
        <v>56</v>
      </c>
      <c r="H110" s="219"/>
      <c r="I110" s="219"/>
      <c r="J110" s="219"/>
      <c r="K110" s="220"/>
      <c r="L110" s="34" t="s">
        <v>57</v>
      </c>
      <c r="M110" s="37">
        <v>744</v>
      </c>
      <c r="N110" s="24">
        <f>[1]Оценка!H95</f>
        <v>0</v>
      </c>
      <c r="O110" s="24">
        <f>[1]Оценка!I95</f>
        <v>0</v>
      </c>
      <c r="P110" s="24">
        <v>10</v>
      </c>
      <c r="Q110" s="24">
        <f t="shared" si="11"/>
        <v>0</v>
      </c>
      <c r="R110" s="25"/>
      <c r="S110" s="181">
        <v>15</v>
      </c>
      <c r="T110" s="3">
        <f t="shared" si="12"/>
        <v>0</v>
      </c>
    </row>
    <row r="111" spans="1:20" ht="36.75" hidden="1" customHeight="1" x14ac:dyDescent="0.25">
      <c r="A111" s="245"/>
      <c r="B111" s="189"/>
      <c r="C111" s="189"/>
      <c r="D111" s="189"/>
      <c r="E111" s="189"/>
      <c r="F111" s="189"/>
      <c r="G111" s="218" t="s">
        <v>58</v>
      </c>
      <c r="H111" s="219"/>
      <c r="I111" s="219"/>
      <c r="J111" s="219"/>
      <c r="K111" s="220"/>
      <c r="L111" s="34" t="s">
        <v>57</v>
      </c>
      <c r="M111" s="37">
        <v>744</v>
      </c>
      <c r="N111" s="24">
        <f>[1]Оценка!H96</f>
        <v>0</v>
      </c>
      <c r="O111" s="24">
        <f>[1]Оценка!I96</f>
        <v>0</v>
      </c>
      <c r="P111" s="24">
        <v>10</v>
      </c>
      <c r="Q111" s="24">
        <f t="shared" si="11"/>
        <v>0</v>
      </c>
      <c r="R111" s="25"/>
      <c r="S111" s="181"/>
      <c r="T111" s="3">
        <f t="shared" si="12"/>
        <v>0</v>
      </c>
    </row>
    <row r="112" spans="1:20" ht="36.75" hidden="1" customHeight="1" x14ac:dyDescent="0.25">
      <c r="A112" s="245"/>
      <c r="B112" s="189"/>
      <c r="C112" s="189"/>
      <c r="D112" s="189"/>
      <c r="E112" s="189"/>
      <c r="F112" s="189"/>
      <c r="G112" s="218" t="s">
        <v>59</v>
      </c>
      <c r="H112" s="219"/>
      <c r="I112" s="219"/>
      <c r="J112" s="219"/>
      <c r="K112" s="220"/>
      <c r="L112" s="34" t="s">
        <v>57</v>
      </c>
      <c r="M112" s="37">
        <v>744</v>
      </c>
      <c r="N112" s="24">
        <f>[1]Оценка!H97</f>
        <v>0</v>
      </c>
      <c r="O112" s="24">
        <f>[1]Оценка!I97</f>
        <v>0</v>
      </c>
      <c r="P112" s="24">
        <v>10</v>
      </c>
      <c r="Q112" s="24">
        <f t="shared" si="11"/>
        <v>0</v>
      </c>
      <c r="R112" s="25"/>
      <c r="S112" s="181"/>
      <c r="T112" s="3">
        <f t="shared" si="12"/>
        <v>0</v>
      </c>
    </row>
    <row r="113" spans="1:20" ht="36.75" hidden="1" customHeight="1" x14ac:dyDescent="0.25">
      <c r="A113" s="246"/>
      <c r="B113" s="170"/>
      <c r="C113" s="170"/>
      <c r="D113" s="170"/>
      <c r="E113" s="170"/>
      <c r="F113" s="170"/>
      <c r="G113" s="221" t="s">
        <v>60</v>
      </c>
      <c r="H113" s="222"/>
      <c r="I113" s="222"/>
      <c r="J113" s="222"/>
      <c r="K113" s="223"/>
      <c r="L113" s="47" t="s">
        <v>57</v>
      </c>
      <c r="M113" s="48">
        <v>744</v>
      </c>
      <c r="N113" s="28">
        <f>[1]Оценка!H98</f>
        <v>0</v>
      </c>
      <c r="O113" s="28">
        <f>[1]Оценка!I98</f>
        <v>0</v>
      </c>
      <c r="P113" s="28">
        <v>10</v>
      </c>
      <c r="Q113" s="28">
        <f t="shared" si="11"/>
        <v>0</v>
      </c>
      <c r="R113" s="29"/>
      <c r="S113" s="181"/>
      <c r="T113" s="3">
        <f t="shared" si="12"/>
        <v>0</v>
      </c>
    </row>
    <row r="114" spans="1:20" x14ac:dyDescent="0.25">
      <c r="T114" s="3">
        <f t="shared" ref="T114:T118" si="13">T115</f>
        <v>1</v>
      </c>
    </row>
    <row r="115" spans="1:20" x14ac:dyDescent="0.25">
      <c r="T115" s="3">
        <f t="shared" si="13"/>
        <v>1</v>
      </c>
    </row>
    <row r="116" spans="1:20" x14ac:dyDescent="0.25">
      <c r="A116" s="236" t="s">
        <v>64</v>
      </c>
      <c r="B116" s="236"/>
      <c r="C116" s="236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  <c r="P116" s="236"/>
      <c r="Q116" s="49"/>
      <c r="R116" s="49"/>
      <c r="S116" s="50"/>
      <c r="T116" s="3">
        <f t="shared" si="13"/>
        <v>1</v>
      </c>
    </row>
    <row r="117" spans="1:20" ht="10.5" customHeight="1" x14ac:dyDescent="0.25">
      <c r="A117" s="51"/>
      <c r="B117" s="52"/>
      <c r="C117" s="52"/>
      <c r="D117" s="52"/>
      <c r="E117" s="52"/>
      <c r="F117" s="52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49"/>
      <c r="R117" s="49"/>
      <c r="S117" s="50"/>
      <c r="T117" s="3">
        <f t="shared" si="13"/>
        <v>1</v>
      </c>
    </row>
    <row r="118" spans="1:20" ht="47.25" customHeight="1" x14ac:dyDescent="0.25">
      <c r="A118" s="169" t="s">
        <v>39</v>
      </c>
      <c r="B118" s="179" t="s">
        <v>40</v>
      </c>
      <c r="C118" s="180"/>
      <c r="D118" s="190"/>
      <c r="E118" s="179" t="s">
        <v>41</v>
      </c>
      <c r="F118" s="190"/>
      <c r="G118" s="171" t="s">
        <v>65</v>
      </c>
      <c r="H118" s="191"/>
      <c r="I118" s="191"/>
      <c r="J118" s="191"/>
      <c r="K118" s="191"/>
      <c r="L118" s="191"/>
      <c r="M118" s="191"/>
      <c r="N118" s="191"/>
      <c r="O118" s="191"/>
      <c r="P118" s="191"/>
      <c r="Q118" s="172"/>
      <c r="R118" s="175" t="s">
        <v>66</v>
      </c>
      <c r="T118" s="3">
        <f t="shared" si="13"/>
        <v>1</v>
      </c>
    </row>
    <row r="119" spans="1:20" ht="21" customHeight="1" x14ac:dyDescent="0.25">
      <c r="A119" s="189"/>
      <c r="B119" s="169" t="s">
        <v>43</v>
      </c>
      <c r="C119" s="169" t="s">
        <v>43</v>
      </c>
      <c r="D119" s="169" t="s">
        <v>43</v>
      </c>
      <c r="E119" s="169" t="s">
        <v>43</v>
      </c>
      <c r="F119" s="169" t="s">
        <v>43</v>
      </c>
      <c r="G119" s="169" t="s">
        <v>44</v>
      </c>
      <c r="H119" s="179" t="s">
        <v>45</v>
      </c>
      <c r="I119" s="180"/>
      <c r="J119" s="169" t="s">
        <v>46</v>
      </c>
      <c r="K119" s="169" t="s">
        <v>47</v>
      </c>
      <c r="L119" s="171" t="s">
        <v>48</v>
      </c>
      <c r="M119" s="172"/>
      <c r="N119" s="171" t="s">
        <v>49</v>
      </c>
      <c r="O119" s="172"/>
      <c r="P119" s="175" t="s">
        <v>50</v>
      </c>
      <c r="Q119" s="175"/>
      <c r="R119" s="175"/>
      <c r="T119" s="3">
        <f>T120</f>
        <v>1</v>
      </c>
    </row>
    <row r="120" spans="1:20" ht="27.75" customHeight="1" x14ac:dyDescent="0.25">
      <c r="A120" s="170"/>
      <c r="B120" s="170"/>
      <c r="C120" s="170"/>
      <c r="D120" s="170"/>
      <c r="E120" s="170"/>
      <c r="F120" s="170"/>
      <c r="G120" s="178"/>
      <c r="H120" s="34" t="s">
        <v>51</v>
      </c>
      <c r="I120" s="34" t="s">
        <v>52</v>
      </c>
      <c r="J120" s="170"/>
      <c r="K120" s="170"/>
      <c r="L120" s="173"/>
      <c r="M120" s="174"/>
      <c r="N120" s="173"/>
      <c r="O120" s="174"/>
      <c r="P120" s="175"/>
      <c r="Q120" s="175"/>
      <c r="R120" s="175"/>
      <c r="T120" s="3">
        <f>IF(T121&gt;0,1,0)</f>
        <v>1</v>
      </c>
    </row>
    <row r="121" spans="1:20" x14ac:dyDescent="0.25">
      <c r="A121" s="53">
        <v>1</v>
      </c>
      <c r="B121" s="53">
        <v>2</v>
      </c>
      <c r="C121" s="53">
        <v>3</v>
      </c>
      <c r="D121" s="53">
        <v>4</v>
      </c>
      <c r="E121" s="53">
        <v>5</v>
      </c>
      <c r="F121" s="53">
        <v>6</v>
      </c>
      <c r="G121" s="53">
        <v>7</v>
      </c>
      <c r="H121" s="53">
        <v>8</v>
      </c>
      <c r="I121" s="53">
        <v>9</v>
      </c>
      <c r="J121" s="53">
        <v>10</v>
      </c>
      <c r="K121" s="53">
        <v>11</v>
      </c>
      <c r="L121" s="216">
        <v>12</v>
      </c>
      <c r="M121" s="217"/>
      <c r="N121" s="216">
        <v>13</v>
      </c>
      <c r="O121" s="217"/>
      <c r="P121" s="216">
        <v>14</v>
      </c>
      <c r="Q121" s="217"/>
      <c r="R121" s="53">
        <v>16</v>
      </c>
      <c r="T121" s="3">
        <f>SUM(T122:T132)</f>
        <v>489.44</v>
      </c>
    </row>
    <row r="122" spans="1:20" ht="51.75" customHeight="1" x14ac:dyDescent="0.25">
      <c r="A122" s="39" t="str">
        <f>A70</f>
        <v>801012О.99.0.БА81АА00001</v>
      </c>
      <c r="B122" s="39" t="str">
        <f t="shared" ref="B122:E122" si="14">B70</f>
        <v>адаптированная образовательная программа</v>
      </c>
      <c r="C122" s="39" t="str">
        <f t="shared" si="14"/>
        <v>обучающиеся с ограниченными возможностями здоровья (ОВЗ)</v>
      </c>
      <c r="D122" s="39" t="str">
        <f t="shared" si="14"/>
        <v>не указано</v>
      </c>
      <c r="E122" s="39" t="str">
        <f t="shared" si="14"/>
        <v>очная</v>
      </c>
      <c r="F122" s="25"/>
      <c r="G122" s="34" t="s">
        <v>67</v>
      </c>
      <c r="H122" s="34" t="s">
        <v>68</v>
      </c>
      <c r="I122" s="54">
        <v>792</v>
      </c>
      <c r="J122" s="25">
        <f>[1]Оценка!H29</f>
        <v>46.56</v>
      </c>
      <c r="K122" s="25">
        <f>[1]Оценка!I29</f>
        <v>47.22</v>
      </c>
      <c r="L122" s="240">
        <v>10</v>
      </c>
      <c r="M122" s="241"/>
      <c r="N122" s="240">
        <f>IF(K122*100/J122-100&gt;=-10,0,K122*100/J122-100+10)</f>
        <v>0</v>
      </c>
      <c r="O122" s="241"/>
      <c r="P122" s="179"/>
      <c r="Q122" s="190"/>
      <c r="R122" s="25"/>
      <c r="S122" s="38">
        <v>5</v>
      </c>
      <c r="T122" s="3">
        <f>J122</f>
        <v>46.56</v>
      </c>
    </row>
    <row r="123" spans="1:20" ht="47.25" customHeight="1" x14ac:dyDescent="0.25">
      <c r="A123" s="39" t="str">
        <f>A74</f>
        <v>801012О.99.0.БА81АА24001</v>
      </c>
      <c r="B123" s="39" t="str">
        <f t="shared" ref="B123:E123" si="15">B74</f>
        <v>адаптированная образовательная программа</v>
      </c>
      <c r="C123" s="39" t="str">
        <f t="shared" si="15"/>
        <v>обучающиеся с ограниченными возможностями здоровья (ОВЗ)</v>
      </c>
      <c r="D123" s="39" t="str">
        <f t="shared" si="15"/>
        <v>проходящие обучение по состоянию здоровья на дому</v>
      </c>
      <c r="E123" s="39" t="str">
        <f t="shared" si="15"/>
        <v>очная</v>
      </c>
      <c r="F123" s="25"/>
      <c r="G123" s="34" t="s">
        <v>67</v>
      </c>
      <c r="H123" s="34" t="s">
        <v>68</v>
      </c>
      <c r="I123" s="54">
        <v>792</v>
      </c>
      <c r="J123" s="25">
        <f>[1]Оценка!H34</f>
        <v>1.33</v>
      </c>
      <c r="K123" s="25">
        <f>[1]Оценка!I34</f>
        <v>1.33</v>
      </c>
      <c r="L123" s="240">
        <v>10</v>
      </c>
      <c r="M123" s="241"/>
      <c r="N123" s="240">
        <f t="shared" ref="N123:N132" si="16">IF(K123*100/J123-100&gt;=-10,0,K123*100/J123-100+10)</f>
        <v>0</v>
      </c>
      <c r="O123" s="241"/>
      <c r="P123" s="242"/>
      <c r="Q123" s="243"/>
      <c r="R123" s="25"/>
      <c r="S123" s="38">
        <v>6</v>
      </c>
      <c r="T123" s="3">
        <f t="shared" ref="T123:T132" si="17">J123</f>
        <v>1.33</v>
      </c>
    </row>
    <row r="124" spans="1:20" ht="49.5" hidden="1" customHeight="1" x14ac:dyDescent="0.25">
      <c r="A124" s="39" t="str">
        <f>A78</f>
        <v>801012О.99.0.БА81АБ44001</v>
      </c>
      <c r="B124" s="39" t="str">
        <f t="shared" ref="B124:E124" si="18">B78</f>
        <v>адаптированная образовательная программа</v>
      </c>
      <c r="C124" s="39" t="str">
        <f t="shared" si="18"/>
        <v>дети-инвалиды</v>
      </c>
      <c r="D124" s="39" t="str">
        <f t="shared" si="18"/>
        <v xml:space="preserve">не указано </v>
      </c>
      <c r="E124" s="39" t="str">
        <f t="shared" si="18"/>
        <v>очная</v>
      </c>
      <c r="F124" s="25"/>
      <c r="G124" s="34" t="s">
        <v>67</v>
      </c>
      <c r="H124" s="34" t="s">
        <v>68</v>
      </c>
      <c r="I124" s="54">
        <v>792</v>
      </c>
      <c r="J124" s="25">
        <f>[1]Оценка!H44</f>
        <v>0</v>
      </c>
      <c r="K124" s="25">
        <f>[1]Оценка!I44</f>
        <v>0</v>
      </c>
      <c r="L124" s="240">
        <v>10</v>
      </c>
      <c r="M124" s="241"/>
      <c r="N124" s="240" t="e">
        <f t="shared" si="16"/>
        <v>#DIV/0!</v>
      </c>
      <c r="O124" s="241"/>
      <c r="P124" s="179"/>
      <c r="Q124" s="190"/>
      <c r="R124" s="25"/>
      <c r="S124" s="38">
        <v>7</v>
      </c>
      <c r="T124" s="3">
        <f t="shared" si="17"/>
        <v>0</v>
      </c>
    </row>
    <row r="125" spans="1:20" ht="48.75" hidden="1" customHeight="1" x14ac:dyDescent="0.25">
      <c r="A125" s="39" t="str">
        <f>A82</f>
        <v>801012О.99.0.БА81АБ68001</v>
      </c>
      <c r="B125" s="39" t="str">
        <f t="shared" ref="B125:E125" si="19">B82</f>
        <v>адаптированная образовательная программа</v>
      </c>
      <c r="C125" s="39" t="str">
        <f t="shared" si="19"/>
        <v>дети-инвалиды</v>
      </c>
      <c r="D125" s="39" t="str">
        <f t="shared" si="19"/>
        <v>проходящие обучение по состоянию здоровья на дому</v>
      </c>
      <c r="E125" s="39" t="str">
        <f t="shared" si="19"/>
        <v>очная</v>
      </c>
      <c r="F125" s="25"/>
      <c r="G125" s="34" t="s">
        <v>67</v>
      </c>
      <c r="H125" s="34" t="s">
        <v>68</v>
      </c>
      <c r="I125" s="54">
        <v>792</v>
      </c>
      <c r="J125" s="25">
        <f>[1]Оценка!H49</f>
        <v>0</v>
      </c>
      <c r="K125" s="25">
        <f>[1]Оценка!I49</f>
        <v>0</v>
      </c>
      <c r="L125" s="240">
        <v>10</v>
      </c>
      <c r="M125" s="241"/>
      <c r="N125" s="240" t="e">
        <f t="shared" si="16"/>
        <v>#DIV/0!</v>
      </c>
      <c r="O125" s="241"/>
      <c r="P125" s="179"/>
      <c r="Q125" s="190"/>
      <c r="R125" s="25"/>
      <c r="S125" s="38">
        <v>8</v>
      </c>
      <c r="T125" s="3">
        <f t="shared" si="17"/>
        <v>0</v>
      </c>
    </row>
    <row r="126" spans="1:20" ht="48.75" hidden="1" customHeight="1" x14ac:dyDescent="0.25">
      <c r="A126" s="39" t="str">
        <f>A86</f>
        <v>801012О.99.0.БА81АН96001</v>
      </c>
      <c r="B126" s="39" t="str">
        <f t="shared" ref="B126:E126" si="20">B86</f>
        <v>образовательная программа, обеспечивающая углубленное изучение отдельных учебных предметов, предметных областей (профильное обучение)</v>
      </c>
      <c r="C126" s="39" t="str">
        <f t="shared" si="20"/>
        <v>дети-инвалиды</v>
      </c>
      <c r="D126" s="39" t="str">
        <f t="shared" si="20"/>
        <v xml:space="preserve">не указано </v>
      </c>
      <c r="E126" s="39" t="str">
        <f t="shared" si="20"/>
        <v>очная</v>
      </c>
      <c r="F126" s="25"/>
      <c r="G126" s="34" t="s">
        <v>67</v>
      </c>
      <c r="H126" s="34" t="s">
        <v>68</v>
      </c>
      <c r="I126" s="54">
        <v>792</v>
      </c>
      <c r="J126" s="25">
        <f>[1]Оценка!H64</f>
        <v>0</v>
      </c>
      <c r="K126" s="25">
        <f>[1]Оценка!I64</f>
        <v>0</v>
      </c>
      <c r="L126" s="240">
        <v>10</v>
      </c>
      <c r="M126" s="241"/>
      <c r="N126" s="240" t="e">
        <f t="shared" si="16"/>
        <v>#DIV/0!</v>
      </c>
      <c r="O126" s="241"/>
      <c r="P126" s="179"/>
      <c r="Q126" s="190"/>
      <c r="R126" s="25"/>
      <c r="S126" s="38">
        <v>9</v>
      </c>
      <c r="T126" s="3">
        <f t="shared" si="17"/>
        <v>0</v>
      </c>
    </row>
    <row r="127" spans="1:20" ht="48.75" hidden="1" customHeight="1" x14ac:dyDescent="0.25">
      <c r="A127" s="39" t="str">
        <f>A90</f>
        <v>801012О.99.0.БА81АП40001</v>
      </c>
      <c r="B127" s="39" t="str">
        <f t="shared" ref="B127:E127" si="21">B90</f>
        <v>образовательная программа, обеспечивающая углубленное изучение отдельных учебных предметов, предметных областей (профильное обучение)</v>
      </c>
      <c r="C127" s="39" t="str">
        <f t="shared" si="21"/>
        <v xml:space="preserve">не указано </v>
      </c>
      <c r="D127" s="39" t="str">
        <f t="shared" si="21"/>
        <v xml:space="preserve">не указано </v>
      </c>
      <c r="E127" s="39" t="str">
        <f t="shared" si="21"/>
        <v>очная</v>
      </c>
      <c r="F127" s="25"/>
      <c r="G127" s="34" t="s">
        <v>67</v>
      </c>
      <c r="H127" s="34" t="s">
        <v>68</v>
      </c>
      <c r="I127" s="54">
        <v>792</v>
      </c>
      <c r="J127" s="25">
        <f>[1]Оценка!H69</f>
        <v>0</v>
      </c>
      <c r="K127" s="25">
        <f>[1]Оценка!I69</f>
        <v>0</v>
      </c>
      <c r="L127" s="240">
        <v>10</v>
      </c>
      <c r="M127" s="241"/>
      <c r="N127" s="240" t="e">
        <f t="shared" si="16"/>
        <v>#DIV/0!</v>
      </c>
      <c r="O127" s="241"/>
      <c r="P127" s="179"/>
      <c r="Q127" s="190"/>
      <c r="R127" s="25"/>
      <c r="S127" s="38">
        <v>10</v>
      </c>
      <c r="T127" s="3">
        <f t="shared" si="17"/>
        <v>0</v>
      </c>
    </row>
    <row r="128" spans="1:20" ht="48.75" customHeight="1" x14ac:dyDescent="0.25">
      <c r="A128" s="39" t="str">
        <f>A94</f>
        <v>801012О.99.0.БА81АЩ48001</v>
      </c>
      <c r="B128" s="39" t="str">
        <f t="shared" ref="B128:E128" si="22">B94</f>
        <v xml:space="preserve">не указано </v>
      </c>
      <c r="C128" s="39" t="str">
        <f t="shared" si="22"/>
        <v>дети-инвалиды</v>
      </c>
      <c r="D128" s="39" t="str">
        <f t="shared" si="22"/>
        <v xml:space="preserve">не указано </v>
      </c>
      <c r="E128" s="39" t="str">
        <f t="shared" si="22"/>
        <v>очная</v>
      </c>
      <c r="F128" s="25"/>
      <c r="G128" s="34" t="s">
        <v>67</v>
      </c>
      <c r="H128" s="34" t="s">
        <v>68</v>
      </c>
      <c r="I128" s="54">
        <v>792</v>
      </c>
      <c r="J128" s="25">
        <f>[1]Оценка!H74</f>
        <v>0.44</v>
      </c>
      <c r="K128" s="25">
        <f>[1]Оценка!I74</f>
        <v>0.44</v>
      </c>
      <c r="L128" s="240">
        <v>10</v>
      </c>
      <c r="M128" s="241"/>
      <c r="N128" s="240">
        <f t="shared" si="16"/>
        <v>0</v>
      </c>
      <c r="O128" s="241"/>
      <c r="P128" s="179"/>
      <c r="Q128" s="190"/>
      <c r="R128" s="25"/>
      <c r="S128" s="38">
        <v>11</v>
      </c>
      <c r="T128" s="3">
        <f t="shared" si="17"/>
        <v>0.44</v>
      </c>
    </row>
    <row r="129" spans="1:20" ht="48.75" hidden="1" customHeight="1" x14ac:dyDescent="0.25">
      <c r="A129" s="39" t="str">
        <f>A98</f>
        <v>801012О.99.0.БА81АЩ72001</v>
      </c>
      <c r="B129" s="39" t="str">
        <f t="shared" ref="B129:E129" si="23">B98</f>
        <v xml:space="preserve">не указано </v>
      </c>
      <c r="C129" s="39" t="str">
        <f t="shared" si="23"/>
        <v>дети-инвалиды</v>
      </c>
      <c r="D129" s="39" t="str">
        <f t="shared" si="23"/>
        <v>проходящие обучение по состоянию здоровья на дому</v>
      </c>
      <c r="E129" s="39" t="str">
        <f t="shared" si="23"/>
        <v>очная</v>
      </c>
      <c r="F129" s="25"/>
      <c r="G129" s="34" t="s">
        <v>67</v>
      </c>
      <c r="H129" s="34" t="s">
        <v>68</v>
      </c>
      <c r="I129" s="54">
        <v>792</v>
      </c>
      <c r="J129" s="25">
        <f>[1]Оценка!H79</f>
        <v>0</v>
      </c>
      <c r="K129" s="25">
        <f>[1]Оценка!I79</f>
        <v>0</v>
      </c>
      <c r="L129" s="240">
        <v>10</v>
      </c>
      <c r="M129" s="241"/>
      <c r="N129" s="240" t="e">
        <f t="shared" si="16"/>
        <v>#DIV/0!</v>
      </c>
      <c r="O129" s="241"/>
      <c r="P129" s="179"/>
      <c r="Q129" s="190"/>
      <c r="R129" s="25"/>
      <c r="S129" s="38">
        <v>12</v>
      </c>
      <c r="T129" s="3">
        <f t="shared" si="17"/>
        <v>0</v>
      </c>
    </row>
    <row r="130" spans="1:20" ht="20.25" customHeight="1" x14ac:dyDescent="0.25">
      <c r="A130" s="39" t="str">
        <f>A102</f>
        <v>801012О.99.0.БА81АЭ92001</v>
      </c>
      <c r="B130" s="39" t="str">
        <f t="shared" ref="B130:E130" si="24">B102</f>
        <v xml:space="preserve">не указано </v>
      </c>
      <c r="C130" s="39" t="str">
        <f t="shared" si="24"/>
        <v xml:space="preserve">не указано </v>
      </c>
      <c r="D130" s="39" t="str">
        <f t="shared" si="24"/>
        <v xml:space="preserve">не указано </v>
      </c>
      <c r="E130" s="39" t="str">
        <f t="shared" si="24"/>
        <v>очная</v>
      </c>
      <c r="F130" s="25"/>
      <c r="G130" s="34" t="s">
        <v>67</v>
      </c>
      <c r="H130" s="34" t="s">
        <v>68</v>
      </c>
      <c r="I130" s="54">
        <v>792</v>
      </c>
      <c r="J130" s="25">
        <f>[1]Оценка!H89</f>
        <v>441.11</v>
      </c>
      <c r="K130" s="25">
        <f>[1]Оценка!I89</f>
        <v>440.11</v>
      </c>
      <c r="L130" s="240">
        <v>10</v>
      </c>
      <c r="M130" s="241"/>
      <c r="N130" s="240">
        <f t="shared" si="16"/>
        <v>0</v>
      </c>
      <c r="O130" s="241"/>
      <c r="P130" s="179"/>
      <c r="Q130" s="190"/>
      <c r="R130" s="25"/>
      <c r="S130" s="38">
        <v>13</v>
      </c>
      <c r="T130" s="3">
        <f t="shared" si="17"/>
        <v>441.11</v>
      </c>
    </row>
    <row r="131" spans="1:20" ht="48.75" hidden="1" customHeight="1" x14ac:dyDescent="0.25">
      <c r="A131" s="39" t="str">
        <f>A106</f>
        <v>801012О.99.0.БА81АЮ16001</v>
      </c>
      <c r="B131" s="39" t="str">
        <f t="shared" ref="B131:E131" si="25">B106</f>
        <v xml:space="preserve">не указано </v>
      </c>
      <c r="C131" s="39" t="str">
        <f t="shared" si="25"/>
        <v xml:space="preserve">не указано </v>
      </c>
      <c r="D131" s="39" t="str">
        <f t="shared" si="25"/>
        <v>проходящие обучение по состоянию здоровья на дому</v>
      </c>
      <c r="E131" s="39" t="str">
        <f t="shared" si="25"/>
        <v>очная</v>
      </c>
      <c r="F131" s="25"/>
      <c r="G131" s="34" t="s">
        <v>67</v>
      </c>
      <c r="H131" s="34" t="s">
        <v>68</v>
      </c>
      <c r="I131" s="54">
        <v>792</v>
      </c>
      <c r="J131" s="25">
        <f>[1]Оценка!H94</f>
        <v>0</v>
      </c>
      <c r="K131" s="25">
        <f>[1]Оценка!I94</f>
        <v>0</v>
      </c>
      <c r="L131" s="240">
        <v>10</v>
      </c>
      <c r="M131" s="241"/>
      <c r="N131" s="240" t="e">
        <f t="shared" si="16"/>
        <v>#DIV/0!</v>
      </c>
      <c r="O131" s="241"/>
      <c r="P131" s="179"/>
      <c r="Q131" s="190"/>
      <c r="R131" s="25"/>
      <c r="S131" s="38">
        <v>14</v>
      </c>
      <c r="T131" s="3">
        <f t="shared" si="17"/>
        <v>0</v>
      </c>
    </row>
    <row r="132" spans="1:20" ht="48.75" hidden="1" customHeight="1" x14ac:dyDescent="0.25">
      <c r="A132" s="39" t="str">
        <f>A110</f>
        <v>801012О.99.0.БА81АЮ40001</v>
      </c>
      <c r="B132" s="39" t="str">
        <f t="shared" ref="B132:E132" si="26">B110</f>
        <v xml:space="preserve">не указано </v>
      </c>
      <c r="C132" s="39" t="str">
        <f t="shared" si="26"/>
        <v xml:space="preserve">не указано </v>
      </c>
      <c r="D132" s="39" t="str">
        <f t="shared" si="26"/>
        <v>проходящие обучение по состоянию здоровья в медицинских организациях</v>
      </c>
      <c r="E132" s="39" t="str">
        <f t="shared" si="26"/>
        <v>очная</v>
      </c>
      <c r="F132" s="25"/>
      <c r="G132" s="34" t="s">
        <v>67</v>
      </c>
      <c r="H132" s="34" t="s">
        <v>68</v>
      </c>
      <c r="I132" s="54">
        <v>792</v>
      </c>
      <c r="J132" s="25">
        <f>[1]Оценка!H99</f>
        <v>0</v>
      </c>
      <c r="K132" s="25">
        <f>[1]Оценка!I99</f>
        <v>0</v>
      </c>
      <c r="L132" s="240">
        <v>10</v>
      </c>
      <c r="M132" s="241"/>
      <c r="N132" s="240" t="e">
        <f t="shared" si="16"/>
        <v>#DIV/0!</v>
      </c>
      <c r="O132" s="241"/>
      <c r="P132" s="179"/>
      <c r="Q132" s="190"/>
      <c r="R132" s="25"/>
      <c r="S132" s="38">
        <v>15</v>
      </c>
      <c r="T132" s="3">
        <f t="shared" si="17"/>
        <v>0</v>
      </c>
    </row>
    <row r="133" spans="1:20" x14ac:dyDescent="0.25">
      <c r="T133" s="3">
        <f t="shared" ref="T133:T139" si="27">T134</f>
        <v>1</v>
      </c>
    </row>
    <row r="134" spans="1:20" s="18" customFormat="1" ht="15" customHeight="1" x14ac:dyDescent="0.25">
      <c r="A134" s="15" t="s">
        <v>78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55"/>
      <c r="T134" s="3">
        <f t="shared" si="27"/>
        <v>1</v>
      </c>
    </row>
    <row r="135" spans="1:20" s="18" customFormat="1" ht="21" customHeight="1" x14ac:dyDescent="0.25">
      <c r="A135" s="213" t="s">
        <v>79</v>
      </c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4" t="s">
        <v>34</v>
      </c>
      <c r="Q135" s="215"/>
      <c r="R135" s="153" t="s">
        <v>80</v>
      </c>
      <c r="S135" s="17"/>
      <c r="T135" s="3">
        <f t="shared" si="27"/>
        <v>1</v>
      </c>
    </row>
    <row r="136" spans="1:20" s="18" customFormat="1" ht="15" customHeight="1" x14ac:dyDescent="0.25">
      <c r="A136" s="213" t="s">
        <v>36</v>
      </c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4"/>
      <c r="Q136" s="215"/>
      <c r="R136" s="154"/>
      <c r="S136" s="17"/>
      <c r="T136" s="3">
        <f t="shared" si="27"/>
        <v>1</v>
      </c>
    </row>
    <row r="137" spans="1:20" s="18" customFormat="1" ht="15" customHeight="1" x14ac:dyDescent="0.25">
      <c r="A137" s="208" t="s">
        <v>37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3">
        <f t="shared" si="27"/>
        <v>1</v>
      </c>
    </row>
    <row r="138" spans="1:20" s="18" customFormat="1" ht="18" customHeight="1" x14ac:dyDescent="0.25">
      <c r="A138" s="208" t="s">
        <v>38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3">
        <f t="shared" si="27"/>
        <v>1</v>
      </c>
    </row>
    <row r="139" spans="1:20" ht="47.25" customHeight="1" x14ac:dyDescent="0.25">
      <c r="A139" s="169" t="s">
        <v>39</v>
      </c>
      <c r="B139" s="179" t="s">
        <v>40</v>
      </c>
      <c r="C139" s="209"/>
      <c r="D139" s="210"/>
      <c r="E139" s="179" t="s">
        <v>41</v>
      </c>
      <c r="F139" s="190"/>
      <c r="G139" s="179" t="s">
        <v>42</v>
      </c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90"/>
      <c r="T139" s="3">
        <f t="shared" si="27"/>
        <v>1</v>
      </c>
    </row>
    <row r="140" spans="1:20" x14ac:dyDescent="0.25">
      <c r="A140" s="189"/>
      <c r="B140" s="169" t="s">
        <v>43</v>
      </c>
      <c r="C140" s="169" t="s">
        <v>43</v>
      </c>
      <c r="D140" s="169" t="s">
        <v>43</v>
      </c>
      <c r="E140" s="169" t="s">
        <v>43</v>
      </c>
      <c r="F140" s="169" t="s">
        <v>43</v>
      </c>
      <c r="G140" s="171" t="s">
        <v>44</v>
      </c>
      <c r="H140" s="191"/>
      <c r="I140" s="191"/>
      <c r="J140" s="191"/>
      <c r="K140" s="172"/>
      <c r="L140" s="179" t="s">
        <v>45</v>
      </c>
      <c r="M140" s="190"/>
      <c r="N140" s="169" t="s">
        <v>46</v>
      </c>
      <c r="O140" s="169" t="s">
        <v>47</v>
      </c>
      <c r="P140" s="169" t="s">
        <v>48</v>
      </c>
      <c r="Q140" s="169" t="s">
        <v>49</v>
      </c>
      <c r="R140" s="169" t="s">
        <v>50</v>
      </c>
      <c r="T140" s="3">
        <f>T141</f>
        <v>1</v>
      </c>
    </row>
    <row r="141" spans="1:20" ht="34.5" customHeight="1" x14ac:dyDescent="0.25">
      <c r="A141" s="170"/>
      <c r="B141" s="170"/>
      <c r="C141" s="170"/>
      <c r="D141" s="170"/>
      <c r="E141" s="170"/>
      <c r="F141" s="170"/>
      <c r="G141" s="173"/>
      <c r="H141" s="207"/>
      <c r="I141" s="207"/>
      <c r="J141" s="207"/>
      <c r="K141" s="174"/>
      <c r="L141" s="25" t="s">
        <v>51</v>
      </c>
      <c r="M141" s="34" t="s">
        <v>52</v>
      </c>
      <c r="N141" s="170"/>
      <c r="O141" s="170"/>
      <c r="P141" s="170"/>
      <c r="Q141" s="170"/>
      <c r="R141" s="170"/>
      <c r="T141" s="3">
        <f>IF(T142&gt;0,1,0)</f>
        <v>1</v>
      </c>
    </row>
    <row r="142" spans="1:20" x14ac:dyDescent="0.25">
      <c r="A142" s="21">
        <v>1</v>
      </c>
      <c r="B142" s="21">
        <v>2</v>
      </c>
      <c r="C142" s="21">
        <v>3</v>
      </c>
      <c r="D142" s="21">
        <v>4</v>
      </c>
      <c r="E142" s="21">
        <v>5</v>
      </c>
      <c r="F142" s="21">
        <v>6</v>
      </c>
      <c r="G142" s="176">
        <v>7</v>
      </c>
      <c r="H142" s="206"/>
      <c r="I142" s="206"/>
      <c r="J142" s="206"/>
      <c r="K142" s="177"/>
      <c r="L142" s="21">
        <v>8</v>
      </c>
      <c r="M142" s="21">
        <v>9</v>
      </c>
      <c r="N142" s="21">
        <v>10</v>
      </c>
      <c r="O142" s="21">
        <v>11</v>
      </c>
      <c r="P142" s="21">
        <v>12</v>
      </c>
      <c r="Q142" s="21">
        <v>13</v>
      </c>
      <c r="R142" s="21">
        <v>14</v>
      </c>
      <c r="T142" s="3">
        <f>SUM(T143:T186)</f>
        <v>244.39999999999998</v>
      </c>
    </row>
    <row r="143" spans="1:20" ht="47.25" hidden="1" customHeight="1" x14ac:dyDescent="0.25">
      <c r="A143" s="224" t="str">
        <f>[1]Оценка!B100</f>
        <v>802111О.99.0.БА96АА00001</v>
      </c>
      <c r="B143" s="169" t="s">
        <v>71</v>
      </c>
      <c r="C143" s="169" t="s">
        <v>72</v>
      </c>
      <c r="D143" s="169" t="s">
        <v>53</v>
      </c>
      <c r="E143" s="169" t="s">
        <v>55</v>
      </c>
      <c r="F143" s="237"/>
      <c r="G143" s="194" t="s">
        <v>81</v>
      </c>
      <c r="H143" s="195"/>
      <c r="I143" s="195"/>
      <c r="J143" s="195"/>
      <c r="K143" s="196"/>
      <c r="L143" s="20" t="s">
        <v>57</v>
      </c>
      <c r="M143" s="23">
        <v>744</v>
      </c>
      <c r="N143" s="56">
        <f>[1]Оценка!H100</f>
        <v>0</v>
      </c>
      <c r="O143" s="56">
        <f>[1]Оценка!I100</f>
        <v>0</v>
      </c>
      <c r="P143" s="56">
        <v>10</v>
      </c>
      <c r="Q143" s="56">
        <f t="shared" ref="Q143:Q186" si="28">IF(N143=0,0,IF(O143*100/N143-100&gt;=-10,0,O143*100/N143-100+10))</f>
        <v>0</v>
      </c>
      <c r="R143" s="53"/>
      <c r="S143" s="181">
        <v>16</v>
      </c>
      <c r="T143" s="3">
        <f>N143</f>
        <v>0</v>
      </c>
    </row>
    <row r="144" spans="1:20" ht="40.5" hidden="1" customHeight="1" x14ac:dyDescent="0.25">
      <c r="A144" s="225"/>
      <c r="B144" s="189"/>
      <c r="C144" s="189"/>
      <c r="D144" s="189"/>
      <c r="E144" s="189"/>
      <c r="F144" s="238"/>
      <c r="G144" s="194" t="s">
        <v>82</v>
      </c>
      <c r="H144" s="195"/>
      <c r="I144" s="195"/>
      <c r="J144" s="195"/>
      <c r="K144" s="196"/>
      <c r="L144" s="20" t="s">
        <v>57</v>
      </c>
      <c r="M144" s="23">
        <v>744</v>
      </c>
      <c r="N144" s="56">
        <f>[1]Оценка!H101</f>
        <v>0</v>
      </c>
      <c r="O144" s="56">
        <f>[1]Оценка!I101</f>
        <v>0</v>
      </c>
      <c r="P144" s="56">
        <v>10</v>
      </c>
      <c r="Q144" s="56">
        <f t="shared" si="28"/>
        <v>0</v>
      </c>
      <c r="R144" s="53"/>
      <c r="S144" s="181"/>
      <c r="T144" s="3">
        <f t="shared" ref="T144:T186" si="29">N144</f>
        <v>0</v>
      </c>
    </row>
    <row r="145" spans="1:20" ht="40.5" customHeight="1" x14ac:dyDescent="0.25">
      <c r="A145" s="225"/>
      <c r="B145" s="189"/>
      <c r="C145" s="189"/>
      <c r="D145" s="189"/>
      <c r="E145" s="189"/>
      <c r="F145" s="238"/>
      <c r="G145" s="182" t="s">
        <v>83</v>
      </c>
      <c r="H145" s="183"/>
      <c r="I145" s="183"/>
      <c r="J145" s="183"/>
      <c r="K145" s="184"/>
      <c r="L145" s="20" t="s">
        <v>57</v>
      </c>
      <c r="M145" s="23">
        <v>744</v>
      </c>
      <c r="N145" s="56">
        <f>[1]Оценка!H102</f>
        <v>12.5</v>
      </c>
      <c r="O145" s="56">
        <f>[1]Оценка!I102</f>
        <v>60</v>
      </c>
      <c r="P145" s="56">
        <v>10</v>
      </c>
      <c r="Q145" s="56">
        <f t="shared" si="28"/>
        <v>0</v>
      </c>
      <c r="R145" s="25"/>
      <c r="S145" s="181"/>
      <c r="T145" s="3">
        <f t="shared" si="29"/>
        <v>12.5</v>
      </c>
    </row>
    <row r="146" spans="1:20" ht="40.5" hidden="1" customHeight="1" x14ac:dyDescent="0.25">
      <c r="A146" s="226"/>
      <c r="B146" s="170"/>
      <c r="C146" s="170"/>
      <c r="D146" s="170"/>
      <c r="E146" s="170"/>
      <c r="F146" s="239"/>
      <c r="G146" s="185" t="s">
        <v>84</v>
      </c>
      <c r="H146" s="186"/>
      <c r="I146" s="186"/>
      <c r="J146" s="186"/>
      <c r="K146" s="187"/>
      <c r="L146" s="26" t="s">
        <v>57</v>
      </c>
      <c r="M146" s="27">
        <v>744</v>
      </c>
      <c r="N146" s="57">
        <f>[1]Оценка!H103</f>
        <v>0</v>
      </c>
      <c r="O146" s="57">
        <f>[1]Оценка!I103</f>
        <v>0</v>
      </c>
      <c r="P146" s="57">
        <v>10</v>
      </c>
      <c r="Q146" s="57">
        <f t="shared" si="28"/>
        <v>0</v>
      </c>
      <c r="R146" s="58"/>
      <c r="S146" s="181"/>
      <c r="T146" s="3">
        <f t="shared" si="29"/>
        <v>0</v>
      </c>
    </row>
    <row r="147" spans="1:20" ht="47.25" hidden="1" customHeight="1" x14ac:dyDescent="0.25">
      <c r="A147" s="224" t="str">
        <f>[1]Оценка!B105</f>
        <v>802111О.99.0.БА96АА25001</v>
      </c>
      <c r="B147" s="169" t="s">
        <v>71</v>
      </c>
      <c r="C147" s="169" t="s">
        <v>72</v>
      </c>
      <c r="D147" s="169" t="s">
        <v>73</v>
      </c>
      <c r="E147" s="169" t="s">
        <v>55</v>
      </c>
      <c r="F147" s="237"/>
      <c r="G147" s="194" t="s">
        <v>81</v>
      </c>
      <c r="H147" s="195"/>
      <c r="I147" s="195"/>
      <c r="J147" s="195"/>
      <c r="K147" s="196"/>
      <c r="L147" s="20" t="s">
        <v>57</v>
      </c>
      <c r="M147" s="23">
        <v>744</v>
      </c>
      <c r="N147" s="56">
        <f>[1]Оценка!H105</f>
        <v>0</v>
      </c>
      <c r="O147" s="56">
        <f>[1]Оценка!I105</f>
        <v>0</v>
      </c>
      <c r="P147" s="56">
        <v>10</v>
      </c>
      <c r="Q147" s="56">
        <f t="shared" si="28"/>
        <v>0</v>
      </c>
      <c r="R147" s="53"/>
      <c r="S147" s="181">
        <v>17</v>
      </c>
      <c r="T147" s="3">
        <f t="shared" si="29"/>
        <v>0</v>
      </c>
    </row>
    <row r="148" spans="1:20" ht="40.5" hidden="1" customHeight="1" x14ac:dyDescent="0.25">
      <c r="A148" s="225"/>
      <c r="B148" s="189"/>
      <c r="C148" s="189"/>
      <c r="D148" s="189"/>
      <c r="E148" s="189"/>
      <c r="F148" s="238"/>
      <c r="G148" s="194" t="s">
        <v>82</v>
      </c>
      <c r="H148" s="195"/>
      <c r="I148" s="195"/>
      <c r="J148" s="195"/>
      <c r="K148" s="196"/>
      <c r="L148" s="20" t="s">
        <v>57</v>
      </c>
      <c r="M148" s="23">
        <v>744</v>
      </c>
      <c r="N148" s="56">
        <f>[1]Оценка!H106</f>
        <v>0</v>
      </c>
      <c r="O148" s="56">
        <f>[1]Оценка!I106</f>
        <v>0</v>
      </c>
      <c r="P148" s="56">
        <v>10</v>
      </c>
      <c r="Q148" s="56">
        <f t="shared" si="28"/>
        <v>0</v>
      </c>
      <c r="R148" s="53"/>
      <c r="S148" s="181"/>
      <c r="T148" s="3">
        <f t="shared" si="29"/>
        <v>0</v>
      </c>
    </row>
    <row r="149" spans="1:20" ht="40.5" hidden="1" customHeight="1" x14ac:dyDescent="0.25">
      <c r="A149" s="225"/>
      <c r="B149" s="189"/>
      <c r="C149" s="189"/>
      <c r="D149" s="189"/>
      <c r="E149" s="189"/>
      <c r="F149" s="238"/>
      <c r="G149" s="182" t="s">
        <v>83</v>
      </c>
      <c r="H149" s="183"/>
      <c r="I149" s="183"/>
      <c r="J149" s="183"/>
      <c r="K149" s="184"/>
      <c r="L149" s="20" t="s">
        <v>57</v>
      </c>
      <c r="M149" s="23">
        <v>744</v>
      </c>
      <c r="N149" s="56">
        <f>[1]Оценка!H107</f>
        <v>0</v>
      </c>
      <c r="O149" s="56">
        <f>[1]Оценка!I107</f>
        <v>0</v>
      </c>
      <c r="P149" s="56">
        <v>10</v>
      </c>
      <c r="Q149" s="56">
        <f t="shared" si="28"/>
        <v>0</v>
      </c>
      <c r="R149" s="25"/>
      <c r="S149" s="181"/>
      <c r="T149" s="3">
        <f t="shared" si="29"/>
        <v>0</v>
      </c>
    </row>
    <row r="150" spans="1:20" ht="40.5" hidden="1" customHeight="1" x14ac:dyDescent="0.25">
      <c r="A150" s="226"/>
      <c r="B150" s="170"/>
      <c r="C150" s="170"/>
      <c r="D150" s="170"/>
      <c r="E150" s="170"/>
      <c r="F150" s="239"/>
      <c r="G150" s="185" t="s">
        <v>84</v>
      </c>
      <c r="H150" s="186"/>
      <c r="I150" s="186"/>
      <c r="J150" s="186"/>
      <c r="K150" s="187"/>
      <c r="L150" s="26" t="s">
        <v>57</v>
      </c>
      <c r="M150" s="27">
        <v>744</v>
      </c>
      <c r="N150" s="57">
        <f>[1]Оценка!H108</f>
        <v>0</v>
      </c>
      <c r="O150" s="57">
        <f>[1]Оценка!I108</f>
        <v>0</v>
      </c>
      <c r="P150" s="57">
        <v>10</v>
      </c>
      <c r="Q150" s="57">
        <f t="shared" si="28"/>
        <v>0</v>
      </c>
      <c r="R150" s="58"/>
      <c r="S150" s="181"/>
      <c r="T150" s="3">
        <f t="shared" si="29"/>
        <v>0</v>
      </c>
    </row>
    <row r="151" spans="1:20" ht="47.25" hidden="1" customHeight="1" x14ac:dyDescent="0.25">
      <c r="A151" s="224" t="str">
        <f>[1]Оценка!B115</f>
        <v>802111О.99.0.БА96АБ50001</v>
      </c>
      <c r="B151" s="169" t="s">
        <v>71</v>
      </c>
      <c r="C151" s="169" t="s">
        <v>74</v>
      </c>
      <c r="D151" s="169" t="s">
        <v>53</v>
      </c>
      <c r="E151" s="169" t="s">
        <v>55</v>
      </c>
      <c r="F151" s="237"/>
      <c r="G151" s="194" t="s">
        <v>81</v>
      </c>
      <c r="H151" s="195"/>
      <c r="I151" s="195"/>
      <c r="J151" s="195"/>
      <c r="K151" s="196"/>
      <c r="L151" s="20" t="s">
        <v>57</v>
      </c>
      <c r="M151" s="23">
        <v>744</v>
      </c>
      <c r="N151" s="56">
        <f>[1]Оценка!H115</f>
        <v>0</v>
      </c>
      <c r="O151" s="56">
        <f>[1]Оценка!I115</f>
        <v>0</v>
      </c>
      <c r="P151" s="56">
        <v>10</v>
      </c>
      <c r="Q151" s="56">
        <f t="shared" si="28"/>
        <v>0</v>
      </c>
      <c r="R151" s="53"/>
      <c r="S151" s="181">
        <v>18</v>
      </c>
      <c r="T151" s="3">
        <f t="shared" si="29"/>
        <v>0</v>
      </c>
    </row>
    <row r="152" spans="1:20" ht="40.5" hidden="1" customHeight="1" x14ac:dyDescent="0.25">
      <c r="A152" s="225"/>
      <c r="B152" s="189"/>
      <c r="C152" s="189"/>
      <c r="D152" s="189"/>
      <c r="E152" s="189"/>
      <c r="F152" s="238"/>
      <c r="G152" s="194" t="s">
        <v>82</v>
      </c>
      <c r="H152" s="195"/>
      <c r="I152" s="195"/>
      <c r="J152" s="195"/>
      <c r="K152" s="196"/>
      <c r="L152" s="20" t="s">
        <v>57</v>
      </c>
      <c r="M152" s="23">
        <v>744</v>
      </c>
      <c r="N152" s="56">
        <f>[1]Оценка!H116</f>
        <v>0</v>
      </c>
      <c r="O152" s="56">
        <f>[1]Оценка!I116</f>
        <v>0</v>
      </c>
      <c r="P152" s="56">
        <v>10</v>
      </c>
      <c r="Q152" s="56">
        <f t="shared" si="28"/>
        <v>0</v>
      </c>
      <c r="R152" s="53"/>
      <c r="S152" s="181"/>
      <c r="T152" s="3">
        <f t="shared" si="29"/>
        <v>0</v>
      </c>
    </row>
    <row r="153" spans="1:20" ht="40.5" hidden="1" customHeight="1" x14ac:dyDescent="0.25">
      <c r="A153" s="225"/>
      <c r="B153" s="189"/>
      <c r="C153" s="189"/>
      <c r="D153" s="189"/>
      <c r="E153" s="189"/>
      <c r="F153" s="238"/>
      <c r="G153" s="182" t="s">
        <v>83</v>
      </c>
      <c r="H153" s="183"/>
      <c r="I153" s="183"/>
      <c r="J153" s="183"/>
      <c r="K153" s="184"/>
      <c r="L153" s="20" t="s">
        <v>57</v>
      </c>
      <c r="M153" s="23">
        <v>744</v>
      </c>
      <c r="N153" s="56">
        <f>[1]Оценка!H117</f>
        <v>0</v>
      </c>
      <c r="O153" s="56">
        <f>[1]Оценка!I117</f>
        <v>0</v>
      </c>
      <c r="P153" s="56">
        <v>10</v>
      </c>
      <c r="Q153" s="56">
        <f t="shared" si="28"/>
        <v>0</v>
      </c>
      <c r="R153" s="25"/>
      <c r="S153" s="181"/>
      <c r="T153" s="3">
        <f t="shared" si="29"/>
        <v>0</v>
      </c>
    </row>
    <row r="154" spans="1:20" ht="40.5" hidden="1" customHeight="1" x14ac:dyDescent="0.25">
      <c r="A154" s="226"/>
      <c r="B154" s="170"/>
      <c r="C154" s="170"/>
      <c r="D154" s="170"/>
      <c r="E154" s="170"/>
      <c r="F154" s="239"/>
      <c r="G154" s="185" t="s">
        <v>84</v>
      </c>
      <c r="H154" s="186"/>
      <c r="I154" s="186"/>
      <c r="J154" s="186"/>
      <c r="K154" s="187"/>
      <c r="L154" s="26" t="s">
        <v>57</v>
      </c>
      <c r="M154" s="27">
        <v>744</v>
      </c>
      <c r="N154" s="57">
        <f>[1]Оценка!H118</f>
        <v>0</v>
      </c>
      <c r="O154" s="57">
        <f>[1]Оценка!I118</f>
        <v>0</v>
      </c>
      <c r="P154" s="57">
        <v>10</v>
      </c>
      <c r="Q154" s="57">
        <f t="shared" si="28"/>
        <v>0</v>
      </c>
      <c r="R154" s="58"/>
      <c r="S154" s="181"/>
      <c r="T154" s="3">
        <f t="shared" si="29"/>
        <v>0</v>
      </c>
    </row>
    <row r="155" spans="1:20" ht="47.25" hidden="1" customHeight="1" x14ac:dyDescent="0.25">
      <c r="A155" s="224" t="str">
        <f>[1]Оценка!B120</f>
        <v>802111О.99.0.БА96АБ75001</v>
      </c>
      <c r="B155" s="169" t="s">
        <v>71</v>
      </c>
      <c r="C155" s="169" t="s">
        <v>74</v>
      </c>
      <c r="D155" s="169" t="s">
        <v>73</v>
      </c>
      <c r="E155" s="169" t="s">
        <v>55</v>
      </c>
      <c r="F155" s="237"/>
      <c r="G155" s="194" t="s">
        <v>81</v>
      </c>
      <c r="H155" s="195"/>
      <c r="I155" s="195"/>
      <c r="J155" s="195"/>
      <c r="K155" s="196"/>
      <c r="L155" s="20" t="s">
        <v>57</v>
      </c>
      <c r="M155" s="23">
        <v>744</v>
      </c>
      <c r="N155" s="56">
        <f>[1]Оценка!H120</f>
        <v>0</v>
      </c>
      <c r="O155" s="56">
        <f>[1]Оценка!I120</f>
        <v>0</v>
      </c>
      <c r="P155" s="56">
        <v>10</v>
      </c>
      <c r="Q155" s="56">
        <f t="shared" si="28"/>
        <v>0</v>
      </c>
      <c r="R155" s="53"/>
      <c r="S155" s="181">
        <v>19</v>
      </c>
      <c r="T155" s="3">
        <f t="shared" si="29"/>
        <v>0</v>
      </c>
    </row>
    <row r="156" spans="1:20" ht="40.5" hidden="1" customHeight="1" x14ac:dyDescent="0.25">
      <c r="A156" s="225"/>
      <c r="B156" s="189"/>
      <c r="C156" s="189"/>
      <c r="D156" s="189"/>
      <c r="E156" s="189"/>
      <c r="F156" s="238"/>
      <c r="G156" s="194" t="s">
        <v>82</v>
      </c>
      <c r="H156" s="195"/>
      <c r="I156" s="195"/>
      <c r="J156" s="195"/>
      <c r="K156" s="196"/>
      <c r="L156" s="20" t="s">
        <v>57</v>
      </c>
      <c r="M156" s="23">
        <v>744</v>
      </c>
      <c r="N156" s="56">
        <f>[1]Оценка!H121</f>
        <v>0</v>
      </c>
      <c r="O156" s="56">
        <f>[1]Оценка!I121</f>
        <v>0</v>
      </c>
      <c r="P156" s="56">
        <v>10</v>
      </c>
      <c r="Q156" s="56">
        <f t="shared" si="28"/>
        <v>0</v>
      </c>
      <c r="R156" s="53"/>
      <c r="S156" s="181"/>
      <c r="T156" s="3">
        <f t="shared" si="29"/>
        <v>0</v>
      </c>
    </row>
    <row r="157" spans="1:20" ht="40.5" hidden="1" customHeight="1" x14ac:dyDescent="0.25">
      <c r="A157" s="225"/>
      <c r="B157" s="189"/>
      <c r="C157" s="189"/>
      <c r="D157" s="189"/>
      <c r="E157" s="189"/>
      <c r="F157" s="238"/>
      <c r="G157" s="182" t="s">
        <v>83</v>
      </c>
      <c r="H157" s="183"/>
      <c r="I157" s="183"/>
      <c r="J157" s="183"/>
      <c r="K157" s="184"/>
      <c r="L157" s="20" t="s">
        <v>57</v>
      </c>
      <c r="M157" s="23">
        <v>744</v>
      </c>
      <c r="N157" s="56">
        <f>[1]Оценка!H122</f>
        <v>0</v>
      </c>
      <c r="O157" s="56">
        <f>[1]Оценка!I122</f>
        <v>0</v>
      </c>
      <c r="P157" s="56">
        <v>10</v>
      </c>
      <c r="Q157" s="56">
        <f t="shared" si="28"/>
        <v>0</v>
      </c>
      <c r="R157" s="25"/>
      <c r="S157" s="181"/>
      <c r="T157" s="3">
        <f t="shared" si="29"/>
        <v>0</v>
      </c>
    </row>
    <row r="158" spans="1:20" ht="40.5" hidden="1" customHeight="1" x14ac:dyDescent="0.25">
      <c r="A158" s="226"/>
      <c r="B158" s="170"/>
      <c r="C158" s="170"/>
      <c r="D158" s="170"/>
      <c r="E158" s="170"/>
      <c r="F158" s="239"/>
      <c r="G158" s="185" t="s">
        <v>84</v>
      </c>
      <c r="H158" s="186"/>
      <c r="I158" s="186"/>
      <c r="J158" s="186"/>
      <c r="K158" s="187"/>
      <c r="L158" s="26" t="s">
        <v>57</v>
      </c>
      <c r="M158" s="27">
        <v>744</v>
      </c>
      <c r="N158" s="57">
        <f>[1]Оценка!H123</f>
        <v>0</v>
      </c>
      <c r="O158" s="57">
        <f>[1]Оценка!I123</f>
        <v>0</v>
      </c>
      <c r="P158" s="57">
        <v>10</v>
      </c>
      <c r="Q158" s="57">
        <f t="shared" si="28"/>
        <v>0</v>
      </c>
      <c r="R158" s="58"/>
      <c r="S158" s="181"/>
      <c r="T158" s="3">
        <f t="shared" si="29"/>
        <v>0</v>
      </c>
    </row>
    <row r="159" spans="1:20" ht="47.25" hidden="1" customHeight="1" x14ac:dyDescent="0.25">
      <c r="A159" s="224" t="str">
        <f>[1]Оценка!B135</f>
        <v>802111О.99.0.БА96АО26001</v>
      </c>
      <c r="B159" s="169" t="s">
        <v>76</v>
      </c>
      <c r="C159" s="169" t="s">
        <v>74</v>
      </c>
      <c r="D159" s="169" t="s">
        <v>53</v>
      </c>
      <c r="E159" s="169" t="s">
        <v>55</v>
      </c>
      <c r="F159" s="237"/>
      <c r="G159" s="194" t="s">
        <v>81</v>
      </c>
      <c r="H159" s="195"/>
      <c r="I159" s="195"/>
      <c r="J159" s="195"/>
      <c r="K159" s="196"/>
      <c r="L159" s="20" t="s">
        <v>57</v>
      </c>
      <c r="M159" s="23">
        <v>744</v>
      </c>
      <c r="N159" s="56">
        <f>[1]Оценка!H135</f>
        <v>0</v>
      </c>
      <c r="O159" s="56">
        <f>[1]Оценка!I135</f>
        <v>0</v>
      </c>
      <c r="P159" s="56">
        <v>10</v>
      </c>
      <c r="Q159" s="56">
        <f t="shared" si="28"/>
        <v>0</v>
      </c>
      <c r="R159" s="53"/>
      <c r="S159" s="181">
        <v>20</v>
      </c>
      <c r="T159" s="3">
        <f t="shared" si="29"/>
        <v>0</v>
      </c>
    </row>
    <row r="160" spans="1:20" ht="40.5" hidden="1" customHeight="1" x14ac:dyDescent="0.25">
      <c r="A160" s="225"/>
      <c r="B160" s="189"/>
      <c r="C160" s="189"/>
      <c r="D160" s="189"/>
      <c r="E160" s="189"/>
      <c r="F160" s="238"/>
      <c r="G160" s="194" t="s">
        <v>82</v>
      </c>
      <c r="H160" s="195"/>
      <c r="I160" s="195"/>
      <c r="J160" s="195"/>
      <c r="K160" s="196"/>
      <c r="L160" s="20" t="s">
        <v>57</v>
      </c>
      <c r="M160" s="23">
        <v>744</v>
      </c>
      <c r="N160" s="56">
        <f>[1]Оценка!H136</f>
        <v>0</v>
      </c>
      <c r="O160" s="56">
        <f>[1]Оценка!I136</f>
        <v>0</v>
      </c>
      <c r="P160" s="56">
        <v>10</v>
      </c>
      <c r="Q160" s="56">
        <f t="shared" si="28"/>
        <v>0</v>
      </c>
      <c r="R160" s="53"/>
      <c r="S160" s="181"/>
      <c r="T160" s="3">
        <f t="shared" si="29"/>
        <v>0</v>
      </c>
    </row>
    <row r="161" spans="1:20" ht="40.5" hidden="1" customHeight="1" x14ac:dyDescent="0.25">
      <c r="A161" s="225"/>
      <c r="B161" s="189"/>
      <c r="C161" s="189"/>
      <c r="D161" s="189"/>
      <c r="E161" s="189"/>
      <c r="F161" s="238"/>
      <c r="G161" s="182" t="s">
        <v>83</v>
      </c>
      <c r="H161" s="183"/>
      <c r="I161" s="183"/>
      <c r="J161" s="183"/>
      <c r="K161" s="184"/>
      <c r="L161" s="20" t="s">
        <v>57</v>
      </c>
      <c r="M161" s="23">
        <v>744</v>
      </c>
      <c r="N161" s="56">
        <f>[1]Оценка!H137</f>
        <v>0</v>
      </c>
      <c r="O161" s="56">
        <f>[1]Оценка!I137</f>
        <v>0</v>
      </c>
      <c r="P161" s="56">
        <v>10</v>
      </c>
      <c r="Q161" s="56">
        <f t="shared" si="28"/>
        <v>0</v>
      </c>
      <c r="R161" s="25"/>
      <c r="S161" s="181"/>
      <c r="T161" s="3">
        <f t="shared" si="29"/>
        <v>0</v>
      </c>
    </row>
    <row r="162" spans="1:20" ht="40.5" hidden="1" customHeight="1" x14ac:dyDescent="0.25">
      <c r="A162" s="226"/>
      <c r="B162" s="170"/>
      <c r="C162" s="170"/>
      <c r="D162" s="170"/>
      <c r="E162" s="170"/>
      <c r="F162" s="239"/>
      <c r="G162" s="185" t="s">
        <v>84</v>
      </c>
      <c r="H162" s="186"/>
      <c r="I162" s="186"/>
      <c r="J162" s="186"/>
      <c r="K162" s="187"/>
      <c r="L162" s="26" t="s">
        <v>57</v>
      </c>
      <c r="M162" s="27">
        <v>744</v>
      </c>
      <c r="N162" s="57">
        <f>[1]Оценка!H138</f>
        <v>0</v>
      </c>
      <c r="O162" s="57">
        <f>[1]Оценка!I138</f>
        <v>0</v>
      </c>
      <c r="P162" s="57">
        <v>10</v>
      </c>
      <c r="Q162" s="57">
        <f t="shared" si="28"/>
        <v>0</v>
      </c>
      <c r="R162" s="58"/>
      <c r="S162" s="181"/>
      <c r="T162" s="3">
        <f t="shared" si="29"/>
        <v>0</v>
      </c>
    </row>
    <row r="163" spans="1:20" ht="45" customHeight="1" x14ac:dyDescent="0.25">
      <c r="A163" s="224" t="str">
        <f>[1]Оценка!B140</f>
        <v>802111О.99.0.БА96АП76001</v>
      </c>
      <c r="B163" s="169" t="s">
        <v>76</v>
      </c>
      <c r="C163" s="169" t="s">
        <v>53</v>
      </c>
      <c r="D163" s="169" t="s">
        <v>53</v>
      </c>
      <c r="E163" s="169" t="s">
        <v>55</v>
      </c>
      <c r="F163" s="237"/>
      <c r="G163" s="194" t="s">
        <v>81</v>
      </c>
      <c r="H163" s="195"/>
      <c r="I163" s="195"/>
      <c r="J163" s="195"/>
      <c r="K163" s="196"/>
      <c r="L163" s="20" t="s">
        <v>57</v>
      </c>
      <c r="M163" s="23">
        <v>744</v>
      </c>
      <c r="N163" s="56">
        <f>[1]Оценка!H140</f>
        <v>70.099999999999994</v>
      </c>
      <c r="O163" s="56">
        <f>[1]Оценка!I140</f>
        <v>77.3</v>
      </c>
      <c r="P163" s="56">
        <v>10</v>
      </c>
      <c r="Q163" s="56">
        <f t="shared" si="28"/>
        <v>0</v>
      </c>
      <c r="R163" s="46"/>
      <c r="S163" s="181">
        <v>21</v>
      </c>
      <c r="T163" s="3">
        <f t="shared" si="29"/>
        <v>70.099999999999994</v>
      </c>
    </row>
    <row r="164" spans="1:20" ht="37.5" customHeight="1" x14ac:dyDescent="0.25">
      <c r="A164" s="225"/>
      <c r="B164" s="189"/>
      <c r="C164" s="189"/>
      <c r="D164" s="189"/>
      <c r="E164" s="189"/>
      <c r="F164" s="238"/>
      <c r="G164" s="194" t="s">
        <v>82</v>
      </c>
      <c r="H164" s="195"/>
      <c r="I164" s="195"/>
      <c r="J164" s="195"/>
      <c r="K164" s="196"/>
      <c r="L164" s="20" t="s">
        <v>57</v>
      </c>
      <c r="M164" s="23">
        <v>744</v>
      </c>
      <c r="N164" s="56">
        <f>[1]Оценка!H141</f>
        <v>11.8</v>
      </c>
      <c r="O164" s="56">
        <f>[1]Оценка!I141</f>
        <v>11.8</v>
      </c>
      <c r="P164" s="56">
        <v>10</v>
      </c>
      <c r="Q164" s="56">
        <f t="shared" si="28"/>
        <v>0</v>
      </c>
      <c r="R164" s="53"/>
      <c r="S164" s="181"/>
      <c r="T164" s="3">
        <f t="shared" si="29"/>
        <v>11.8</v>
      </c>
    </row>
    <row r="165" spans="1:20" ht="44.25" customHeight="1" x14ac:dyDescent="0.25">
      <c r="A165" s="225"/>
      <c r="B165" s="189"/>
      <c r="C165" s="189"/>
      <c r="D165" s="189"/>
      <c r="E165" s="189"/>
      <c r="F165" s="238"/>
      <c r="G165" s="182" t="s">
        <v>83</v>
      </c>
      <c r="H165" s="183"/>
      <c r="I165" s="183"/>
      <c r="J165" s="183"/>
      <c r="K165" s="184"/>
      <c r="L165" s="20" t="s">
        <v>57</v>
      </c>
      <c r="M165" s="23">
        <v>744</v>
      </c>
      <c r="N165" s="56">
        <f>[1]Оценка!H142</f>
        <v>50</v>
      </c>
      <c r="O165" s="56">
        <f>[1]Оценка!I142</f>
        <v>72.7</v>
      </c>
      <c r="P165" s="56">
        <v>10</v>
      </c>
      <c r="Q165" s="56">
        <f t="shared" si="28"/>
        <v>0</v>
      </c>
      <c r="R165" s="46"/>
      <c r="S165" s="181"/>
      <c r="T165" s="3">
        <f t="shared" si="29"/>
        <v>50</v>
      </c>
    </row>
    <row r="166" spans="1:20" ht="32.25" customHeight="1" x14ac:dyDescent="0.25">
      <c r="A166" s="226"/>
      <c r="B166" s="170"/>
      <c r="C166" s="170"/>
      <c r="D166" s="170"/>
      <c r="E166" s="170"/>
      <c r="F166" s="239"/>
      <c r="G166" s="185" t="s">
        <v>84</v>
      </c>
      <c r="H166" s="186"/>
      <c r="I166" s="186"/>
      <c r="J166" s="186"/>
      <c r="K166" s="187"/>
      <c r="L166" s="26" t="s">
        <v>57</v>
      </c>
      <c r="M166" s="27">
        <v>744</v>
      </c>
      <c r="N166" s="57">
        <f>[1]Оценка!H143</f>
        <v>100</v>
      </c>
      <c r="O166" s="57">
        <f>[1]Оценка!I143</f>
        <v>100</v>
      </c>
      <c r="P166" s="57">
        <v>10</v>
      </c>
      <c r="Q166" s="57">
        <f t="shared" si="28"/>
        <v>0</v>
      </c>
      <c r="R166" s="46"/>
      <c r="S166" s="181"/>
      <c r="T166" s="3">
        <f t="shared" si="29"/>
        <v>100</v>
      </c>
    </row>
    <row r="167" spans="1:20" ht="42.75" hidden="1" customHeight="1" x14ac:dyDescent="0.25">
      <c r="A167" s="224" t="str">
        <f>[1]Оценка!B155</f>
        <v>802111О.99.0.БА96АЭ08001</v>
      </c>
      <c r="B167" s="169" t="s">
        <v>53</v>
      </c>
      <c r="C167" s="169" t="s">
        <v>74</v>
      </c>
      <c r="D167" s="169" t="s">
        <v>53</v>
      </c>
      <c r="E167" s="169" t="s">
        <v>55</v>
      </c>
      <c r="F167" s="237"/>
      <c r="G167" s="194" t="s">
        <v>81</v>
      </c>
      <c r="H167" s="195"/>
      <c r="I167" s="195"/>
      <c r="J167" s="195"/>
      <c r="K167" s="196"/>
      <c r="L167" s="20" t="s">
        <v>57</v>
      </c>
      <c r="M167" s="23">
        <v>744</v>
      </c>
      <c r="N167" s="56">
        <f>[1]Оценка!H155</f>
        <v>0</v>
      </c>
      <c r="O167" s="56">
        <f>[1]Оценка!I155</f>
        <v>0</v>
      </c>
      <c r="P167" s="56">
        <v>10</v>
      </c>
      <c r="Q167" s="56">
        <f t="shared" si="28"/>
        <v>0</v>
      </c>
      <c r="R167" s="53"/>
      <c r="S167" s="181">
        <v>22</v>
      </c>
      <c r="T167" s="3">
        <f t="shared" si="29"/>
        <v>0</v>
      </c>
    </row>
    <row r="168" spans="1:20" ht="40.5" hidden="1" customHeight="1" x14ac:dyDescent="0.25">
      <c r="A168" s="225"/>
      <c r="B168" s="189"/>
      <c r="C168" s="189"/>
      <c r="D168" s="189"/>
      <c r="E168" s="189"/>
      <c r="F168" s="238"/>
      <c r="G168" s="194" t="s">
        <v>82</v>
      </c>
      <c r="H168" s="195"/>
      <c r="I168" s="195"/>
      <c r="J168" s="195"/>
      <c r="K168" s="196"/>
      <c r="L168" s="20" t="s">
        <v>57</v>
      </c>
      <c r="M168" s="23">
        <v>744</v>
      </c>
      <c r="N168" s="56">
        <f>[1]Оценка!H156</f>
        <v>0</v>
      </c>
      <c r="O168" s="56">
        <f>[1]Оценка!I156</f>
        <v>0</v>
      </c>
      <c r="P168" s="56">
        <v>10</v>
      </c>
      <c r="Q168" s="56">
        <f t="shared" si="28"/>
        <v>0</v>
      </c>
      <c r="R168" s="53"/>
      <c r="S168" s="181"/>
      <c r="T168" s="3">
        <f t="shared" si="29"/>
        <v>0</v>
      </c>
    </row>
    <row r="169" spans="1:20" ht="36" hidden="1" customHeight="1" x14ac:dyDescent="0.25">
      <c r="A169" s="225"/>
      <c r="B169" s="189"/>
      <c r="C169" s="189"/>
      <c r="D169" s="189"/>
      <c r="E169" s="189"/>
      <c r="F169" s="238"/>
      <c r="G169" s="182" t="s">
        <v>83</v>
      </c>
      <c r="H169" s="183"/>
      <c r="I169" s="183"/>
      <c r="J169" s="183"/>
      <c r="K169" s="184"/>
      <c r="L169" s="20" t="s">
        <v>57</v>
      </c>
      <c r="M169" s="23">
        <v>744</v>
      </c>
      <c r="N169" s="56">
        <f>[1]Оценка!H157</f>
        <v>0</v>
      </c>
      <c r="O169" s="56">
        <f>[1]Оценка!I157</f>
        <v>0</v>
      </c>
      <c r="P169" s="56">
        <v>10</v>
      </c>
      <c r="Q169" s="56">
        <f t="shared" si="28"/>
        <v>0</v>
      </c>
      <c r="R169" s="25"/>
      <c r="S169" s="181"/>
      <c r="T169" s="3">
        <f t="shared" si="29"/>
        <v>0</v>
      </c>
    </row>
    <row r="170" spans="1:20" ht="40.5" hidden="1" customHeight="1" x14ac:dyDescent="0.25">
      <c r="A170" s="226"/>
      <c r="B170" s="170"/>
      <c r="C170" s="170"/>
      <c r="D170" s="170"/>
      <c r="E170" s="170"/>
      <c r="F170" s="239"/>
      <c r="G170" s="185" t="s">
        <v>84</v>
      </c>
      <c r="H170" s="186"/>
      <c r="I170" s="186"/>
      <c r="J170" s="186"/>
      <c r="K170" s="187"/>
      <c r="L170" s="26" t="s">
        <v>57</v>
      </c>
      <c r="M170" s="27">
        <v>744</v>
      </c>
      <c r="N170" s="57">
        <f>[1]Оценка!H158</f>
        <v>0</v>
      </c>
      <c r="O170" s="57">
        <f>[1]Оценка!I158</f>
        <v>0</v>
      </c>
      <c r="P170" s="57">
        <v>10</v>
      </c>
      <c r="Q170" s="57">
        <f t="shared" si="28"/>
        <v>0</v>
      </c>
      <c r="R170" s="58"/>
      <c r="S170" s="181"/>
      <c r="T170" s="3">
        <f t="shared" si="29"/>
        <v>0</v>
      </c>
    </row>
    <row r="171" spans="1:20" ht="42.75" hidden="1" customHeight="1" x14ac:dyDescent="0.25">
      <c r="A171" s="224" t="str">
        <f>[1]Оценка!B160</f>
        <v>802111О.99.0.БА96АЭ33001</v>
      </c>
      <c r="B171" s="169" t="s">
        <v>53</v>
      </c>
      <c r="C171" s="169" t="s">
        <v>74</v>
      </c>
      <c r="D171" s="169" t="s">
        <v>73</v>
      </c>
      <c r="E171" s="169" t="s">
        <v>55</v>
      </c>
      <c r="F171" s="237"/>
      <c r="G171" s="194" t="s">
        <v>81</v>
      </c>
      <c r="H171" s="195"/>
      <c r="I171" s="195"/>
      <c r="J171" s="195"/>
      <c r="K171" s="196"/>
      <c r="L171" s="20" t="s">
        <v>57</v>
      </c>
      <c r="M171" s="23">
        <v>744</v>
      </c>
      <c r="N171" s="56">
        <f>[1]Оценка!H160</f>
        <v>0</v>
      </c>
      <c r="O171" s="56">
        <f>[1]Оценка!I160</f>
        <v>0</v>
      </c>
      <c r="P171" s="56">
        <v>10</v>
      </c>
      <c r="Q171" s="56">
        <f t="shared" si="28"/>
        <v>0</v>
      </c>
      <c r="R171" s="53"/>
      <c r="S171" s="181">
        <v>23</v>
      </c>
      <c r="T171" s="3">
        <f t="shared" si="29"/>
        <v>0</v>
      </c>
    </row>
    <row r="172" spans="1:20" ht="40.5" hidden="1" customHeight="1" x14ac:dyDescent="0.25">
      <c r="A172" s="225"/>
      <c r="B172" s="189"/>
      <c r="C172" s="189"/>
      <c r="D172" s="189"/>
      <c r="E172" s="189"/>
      <c r="F172" s="238"/>
      <c r="G172" s="194" t="s">
        <v>82</v>
      </c>
      <c r="H172" s="195"/>
      <c r="I172" s="195"/>
      <c r="J172" s="195"/>
      <c r="K172" s="196"/>
      <c r="L172" s="20" t="s">
        <v>57</v>
      </c>
      <c r="M172" s="23">
        <v>744</v>
      </c>
      <c r="N172" s="56">
        <f>[1]Оценка!H161</f>
        <v>0</v>
      </c>
      <c r="O172" s="56">
        <f>[1]Оценка!I161</f>
        <v>0</v>
      </c>
      <c r="P172" s="56">
        <v>10</v>
      </c>
      <c r="Q172" s="56">
        <f t="shared" si="28"/>
        <v>0</v>
      </c>
      <c r="R172" s="53"/>
      <c r="S172" s="181"/>
      <c r="T172" s="3">
        <f t="shared" si="29"/>
        <v>0</v>
      </c>
    </row>
    <row r="173" spans="1:20" ht="36" hidden="1" customHeight="1" x14ac:dyDescent="0.25">
      <c r="A173" s="225"/>
      <c r="B173" s="189"/>
      <c r="C173" s="189"/>
      <c r="D173" s="189"/>
      <c r="E173" s="189"/>
      <c r="F173" s="238"/>
      <c r="G173" s="182" t="s">
        <v>83</v>
      </c>
      <c r="H173" s="183"/>
      <c r="I173" s="183"/>
      <c r="J173" s="183"/>
      <c r="K173" s="184"/>
      <c r="L173" s="20" t="s">
        <v>57</v>
      </c>
      <c r="M173" s="23">
        <v>744</v>
      </c>
      <c r="N173" s="56">
        <f>[1]Оценка!H162</f>
        <v>0</v>
      </c>
      <c r="O173" s="56">
        <f>[1]Оценка!I162</f>
        <v>0</v>
      </c>
      <c r="P173" s="56">
        <v>10</v>
      </c>
      <c r="Q173" s="56">
        <f t="shared" si="28"/>
        <v>0</v>
      </c>
      <c r="R173" s="25"/>
      <c r="S173" s="181"/>
      <c r="T173" s="3">
        <f t="shared" si="29"/>
        <v>0</v>
      </c>
    </row>
    <row r="174" spans="1:20" ht="40.5" hidden="1" customHeight="1" x14ac:dyDescent="0.25">
      <c r="A174" s="226"/>
      <c r="B174" s="170"/>
      <c r="C174" s="170"/>
      <c r="D174" s="170"/>
      <c r="E174" s="170"/>
      <c r="F174" s="239"/>
      <c r="G174" s="185" t="s">
        <v>84</v>
      </c>
      <c r="H174" s="186"/>
      <c r="I174" s="186"/>
      <c r="J174" s="186"/>
      <c r="K174" s="187"/>
      <c r="L174" s="26" t="s">
        <v>57</v>
      </c>
      <c r="M174" s="27">
        <v>744</v>
      </c>
      <c r="N174" s="57">
        <f>[1]Оценка!H163</f>
        <v>0</v>
      </c>
      <c r="O174" s="57">
        <f>[1]Оценка!I163</f>
        <v>0</v>
      </c>
      <c r="P174" s="57">
        <v>10</v>
      </c>
      <c r="Q174" s="57">
        <f t="shared" si="28"/>
        <v>0</v>
      </c>
      <c r="R174" s="58"/>
      <c r="S174" s="181"/>
      <c r="T174" s="3">
        <f t="shared" si="29"/>
        <v>0</v>
      </c>
    </row>
    <row r="175" spans="1:20" ht="42.75" hidden="1" customHeight="1" x14ac:dyDescent="0.25">
      <c r="A175" s="224" t="str">
        <f>[1]Оценка!B170</f>
        <v>802111О.99.0.БА96АЮ58001</v>
      </c>
      <c r="B175" s="169" t="s">
        <v>53</v>
      </c>
      <c r="C175" s="169" t="s">
        <v>53</v>
      </c>
      <c r="D175" s="169" t="s">
        <v>53</v>
      </c>
      <c r="E175" s="169" t="s">
        <v>55</v>
      </c>
      <c r="F175" s="237"/>
      <c r="G175" s="194" t="s">
        <v>81</v>
      </c>
      <c r="H175" s="195"/>
      <c r="I175" s="195"/>
      <c r="J175" s="195"/>
      <c r="K175" s="196"/>
      <c r="L175" s="20" t="s">
        <v>57</v>
      </c>
      <c r="M175" s="23">
        <v>744</v>
      </c>
      <c r="N175" s="56">
        <f>[1]Оценка!H170</f>
        <v>0</v>
      </c>
      <c r="O175" s="56">
        <f>[1]Оценка!I170</f>
        <v>0</v>
      </c>
      <c r="P175" s="56">
        <v>10</v>
      </c>
      <c r="Q175" s="56">
        <f t="shared" si="28"/>
        <v>0</v>
      </c>
      <c r="R175" s="53"/>
      <c r="S175" s="181">
        <v>24</v>
      </c>
      <c r="T175" s="3">
        <f t="shared" si="29"/>
        <v>0</v>
      </c>
    </row>
    <row r="176" spans="1:20" ht="40.5" hidden="1" customHeight="1" x14ac:dyDescent="0.25">
      <c r="A176" s="225"/>
      <c r="B176" s="189"/>
      <c r="C176" s="189"/>
      <c r="D176" s="189"/>
      <c r="E176" s="189"/>
      <c r="F176" s="238"/>
      <c r="G176" s="194" t="s">
        <v>82</v>
      </c>
      <c r="H176" s="195"/>
      <c r="I176" s="195"/>
      <c r="J176" s="195"/>
      <c r="K176" s="196"/>
      <c r="L176" s="20" t="s">
        <v>57</v>
      </c>
      <c r="M176" s="23">
        <v>744</v>
      </c>
      <c r="N176" s="56">
        <f>[1]Оценка!H171</f>
        <v>0</v>
      </c>
      <c r="O176" s="56">
        <f>[1]Оценка!I171</f>
        <v>0</v>
      </c>
      <c r="P176" s="56">
        <v>10</v>
      </c>
      <c r="Q176" s="56">
        <f t="shared" si="28"/>
        <v>0</v>
      </c>
      <c r="R176" s="53"/>
      <c r="S176" s="181"/>
      <c r="T176" s="3">
        <f t="shared" si="29"/>
        <v>0</v>
      </c>
    </row>
    <row r="177" spans="1:20" ht="36" hidden="1" customHeight="1" x14ac:dyDescent="0.25">
      <c r="A177" s="225"/>
      <c r="B177" s="189"/>
      <c r="C177" s="189"/>
      <c r="D177" s="189"/>
      <c r="E177" s="189"/>
      <c r="F177" s="238"/>
      <c r="G177" s="182" t="s">
        <v>83</v>
      </c>
      <c r="H177" s="183"/>
      <c r="I177" s="183"/>
      <c r="J177" s="183"/>
      <c r="K177" s="184"/>
      <c r="L177" s="20" t="s">
        <v>57</v>
      </c>
      <c r="M177" s="23">
        <v>744</v>
      </c>
      <c r="N177" s="56">
        <f>[1]Оценка!H172</f>
        <v>0</v>
      </c>
      <c r="O177" s="56">
        <f>[1]Оценка!I172</f>
        <v>0</v>
      </c>
      <c r="P177" s="56">
        <v>10</v>
      </c>
      <c r="Q177" s="56">
        <f t="shared" si="28"/>
        <v>0</v>
      </c>
      <c r="R177" s="25"/>
      <c r="S177" s="181"/>
      <c r="T177" s="3">
        <f t="shared" si="29"/>
        <v>0</v>
      </c>
    </row>
    <row r="178" spans="1:20" ht="40.5" hidden="1" customHeight="1" x14ac:dyDescent="0.25">
      <c r="A178" s="226"/>
      <c r="B178" s="170"/>
      <c r="C178" s="170"/>
      <c r="D178" s="170"/>
      <c r="E178" s="170"/>
      <c r="F178" s="239"/>
      <c r="G178" s="185" t="s">
        <v>84</v>
      </c>
      <c r="H178" s="186"/>
      <c r="I178" s="186"/>
      <c r="J178" s="186"/>
      <c r="K178" s="187"/>
      <c r="L178" s="26" t="s">
        <v>57</v>
      </c>
      <c r="M178" s="27">
        <v>744</v>
      </c>
      <c r="N178" s="57">
        <f>[1]Оценка!H173</f>
        <v>0</v>
      </c>
      <c r="O178" s="57">
        <f>[1]Оценка!I173</f>
        <v>0</v>
      </c>
      <c r="P178" s="57">
        <v>10</v>
      </c>
      <c r="Q178" s="57">
        <f t="shared" si="28"/>
        <v>0</v>
      </c>
      <c r="R178" s="58"/>
      <c r="S178" s="181"/>
      <c r="T178" s="3">
        <f t="shared" si="29"/>
        <v>0</v>
      </c>
    </row>
    <row r="179" spans="1:20" ht="42.75" hidden="1" customHeight="1" x14ac:dyDescent="0.25">
      <c r="A179" s="224" t="str">
        <f>[1]Оценка!B185</f>
        <v>802111О.99.0.БА96АЮ83001</v>
      </c>
      <c r="B179" s="169" t="s">
        <v>53</v>
      </c>
      <c r="C179" s="169" t="s">
        <v>53</v>
      </c>
      <c r="D179" s="169" t="s">
        <v>73</v>
      </c>
      <c r="E179" s="169" t="s">
        <v>55</v>
      </c>
      <c r="F179" s="237"/>
      <c r="G179" s="194" t="s">
        <v>81</v>
      </c>
      <c r="H179" s="195"/>
      <c r="I179" s="195"/>
      <c r="J179" s="195"/>
      <c r="K179" s="196"/>
      <c r="L179" s="20" t="s">
        <v>57</v>
      </c>
      <c r="M179" s="23">
        <v>744</v>
      </c>
      <c r="N179" s="56">
        <f>[1]Оценка!H185</f>
        <v>0</v>
      </c>
      <c r="O179" s="56">
        <f>[1]Оценка!I185</f>
        <v>0</v>
      </c>
      <c r="P179" s="56">
        <v>10</v>
      </c>
      <c r="Q179" s="56">
        <f t="shared" si="28"/>
        <v>0</v>
      </c>
      <c r="R179" s="53"/>
      <c r="S179" s="181">
        <v>25</v>
      </c>
      <c r="T179" s="3">
        <f t="shared" si="29"/>
        <v>0</v>
      </c>
    </row>
    <row r="180" spans="1:20" ht="40.5" hidden="1" customHeight="1" x14ac:dyDescent="0.25">
      <c r="A180" s="225"/>
      <c r="B180" s="189"/>
      <c r="C180" s="189"/>
      <c r="D180" s="189"/>
      <c r="E180" s="189"/>
      <c r="F180" s="238"/>
      <c r="G180" s="194" t="s">
        <v>82</v>
      </c>
      <c r="H180" s="195"/>
      <c r="I180" s="195"/>
      <c r="J180" s="195"/>
      <c r="K180" s="196"/>
      <c r="L180" s="20" t="s">
        <v>57</v>
      </c>
      <c r="M180" s="23">
        <v>744</v>
      </c>
      <c r="N180" s="56">
        <f>[1]Оценка!H186</f>
        <v>0</v>
      </c>
      <c r="O180" s="56">
        <f>[1]Оценка!I186</f>
        <v>0</v>
      </c>
      <c r="P180" s="56">
        <v>10</v>
      </c>
      <c r="Q180" s="56">
        <f t="shared" si="28"/>
        <v>0</v>
      </c>
      <c r="R180" s="53"/>
      <c r="S180" s="181"/>
      <c r="T180" s="3">
        <f t="shared" si="29"/>
        <v>0</v>
      </c>
    </row>
    <row r="181" spans="1:20" ht="36" hidden="1" customHeight="1" x14ac:dyDescent="0.25">
      <c r="A181" s="225"/>
      <c r="B181" s="189"/>
      <c r="C181" s="189"/>
      <c r="D181" s="189"/>
      <c r="E181" s="189"/>
      <c r="F181" s="238"/>
      <c r="G181" s="182" t="s">
        <v>83</v>
      </c>
      <c r="H181" s="183"/>
      <c r="I181" s="183"/>
      <c r="J181" s="183"/>
      <c r="K181" s="184"/>
      <c r="L181" s="20" t="s">
        <v>57</v>
      </c>
      <c r="M181" s="23">
        <v>744</v>
      </c>
      <c r="N181" s="56">
        <f>[1]Оценка!H187</f>
        <v>0</v>
      </c>
      <c r="O181" s="56">
        <f>[1]Оценка!I187</f>
        <v>0</v>
      </c>
      <c r="P181" s="56">
        <v>10</v>
      </c>
      <c r="Q181" s="56">
        <f t="shared" si="28"/>
        <v>0</v>
      </c>
      <c r="R181" s="25"/>
      <c r="S181" s="181"/>
      <c r="T181" s="3">
        <f t="shared" si="29"/>
        <v>0</v>
      </c>
    </row>
    <row r="182" spans="1:20" ht="40.5" hidden="1" customHeight="1" x14ac:dyDescent="0.25">
      <c r="A182" s="226"/>
      <c r="B182" s="170"/>
      <c r="C182" s="170"/>
      <c r="D182" s="170"/>
      <c r="E182" s="170"/>
      <c r="F182" s="239"/>
      <c r="G182" s="185" t="s">
        <v>84</v>
      </c>
      <c r="H182" s="186"/>
      <c r="I182" s="186"/>
      <c r="J182" s="186"/>
      <c r="K182" s="187"/>
      <c r="L182" s="26" t="s">
        <v>57</v>
      </c>
      <c r="M182" s="27">
        <v>744</v>
      </c>
      <c r="N182" s="57">
        <f>[1]Оценка!H188</f>
        <v>0</v>
      </c>
      <c r="O182" s="57">
        <f>[1]Оценка!I188</f>
        <v>0</v>
      </c>
      <c r="P182" s="57">
        <v>10</v>
      </c>
      <c r="Q182" s="57">
        <f t="shared" si="28"/>
        <v>0</v>
      </c>
      <c r="R182" s="58"/>
      <c r="S182" s="181"/>
      <c r="T182" s="3">
        <f t="shared" si="29"/>
        <v>0</v>
      </c>
    </row>
    <row r="183" spans="1:20" ht="42.75" hidden="1" customHeight="1" x14ac:dyDescent="0.25">
      <c r="A183" s="224" t="str">
        <f>[1]Оценка!B190</f>
        <v>802111О.99.0.БА96АЯ08001</v>
      </c>
      <c r="B183" s="169" t="s">
        <v>53</v>
      </c>
      <c r="C183" s="169" t="s">
        <v>53</v>
      </c>
      <c r="D183" s="169" t="s">
        <v>77</v>
      </c>
      <c r="E183" s="169" t="s">
        <v>55</v>
      </c>
      <c r="F183" s="237"/>
      <c r="G183" s="194" t="s">
        <v>81</v>
      </c>
      <c r="H183" s="195"/>
      <c r="I183" s="195"/>
      <c r="J183" s="195"/>
      <c r="K183" s="196"/>
      <c r="L183" s="20" t="s">
        <v>57</v>
      </c>
      <c r="M183" s="23">
        <v>744</v>
      </c>
      <c r="N183" s="56">
        <f>[1]Оценка!H190</f>
        <v>0</v>
      </c>
      <c r="O183" s="56">
        <f>[1]Оценка!I190</f>
        <v>0</v>
      </c>
      <c r="P183" s="56">
        <v>10</v>
      </c>
      <c r="Q183" s="56">
        <f t="shared" si="28"/>
        <v>0</v>
      </c>
      <c r="R183" s="53"/>
      <c r="S183" s="181">
        <v>26</v>
      </c>
      <c r="T183" s="3">
        <f t="shared" si="29"/>
        <v>0</v>
      </c>
    </row>
    <row r="184" spans="1:20" ht="40.5" hidden="1" customHeight="1" x14ac:dyDescent="0.25">
      <c r="A184" s="225"/>
      <c r="B184" s="189"/>
      <c r="C184" s="189"/>
      <c r="D184" s="189"/>
      <c r="E184" s="189"/>
      <c r="F184" s="238"/>
      <c r="G184" s="194" t="s">
        <v>82</v>
      </c>
      <c r="H184" s="195"/>
      <c r="I184" s="195"/>
      <c r="J184" s="195"/>
      <c r="K184" s="196"/>
      <c r="L184" s="20" t="s">
        <v>57</v>
      </c>
      <c r="M184" s="23">
        <v>744</v>
      </c>
      <c r="N184" s="56">
        <f>[1]Оценка!H191</f>
        <v>0</v>
      </c>
      <c r="O184" s="56">
        <f>[1]Оценка!I191</f>
        <v>0</v>
      </c>
      <c r="P184" s="56">
        <v>10</v>
      </c>
      <c r="Q184" s="56">
        <f t="shared" si="28"/>
        <v>0</v>
      </c>
      <c r="R184" s="53"/>
      <c r="S184" s="181"/>
      <c r="T184" s="3">
        <f t="shared" si="29"/>
        <v>0</v>
      </c>
    </row>
    <row r="185" spans="1:20" ht="36" hidden="1" customHeight="1" x14ac:dyDescent="0.25">
      <c r="A185" s="225"/>
      <c r="B185" s="189"/>
      <c r="C185" s="189"/>
      <c r="D185" s="189"/>
      <c r="E185" s="189"/>
      <c r="F185" s="238"/>
      <c r="G185" s="182" t="s">
        <v>83</v>
      </c>
      <c r="H185" s="183"/>
      <c r="I185" s="183"/>
      <c r="J185" s="183"/>
      <c r="K185" s="184"/>
      <c r="L185" s="20" t="s">
        <v>57</v>
      </c>
      <c r="M185" s="23">
        <v>744</v>
      </c>
      <c r="N185" s="56">
        <f>[1]Оценка!H192</f>
        <v>0</v>
      </c>
      <c r="O185" s="56">
        <f>[1]Оценка!I192</f>
        <v>0</v>
      </c>
      <c r="P185" s="56">
        <v>10</v>
      </c>
      <c r="Q185" s="56">
        <f t="shared" si="28"/>
        <v>0</v>
      </c>
      <c r="R185" s="25"/>
      <c r="S185" s="181"/>
      <c r="T185" s="3">
        <f t="shared" si="29"/>
        <v>0</v>
      </c>
    </row>
    <row r="186" spans="1:20" ht="40.5" hidden="1" customHeight="1" x14ac:dyDescent="0.25">
      <c r="A186" s="226"/>
      <c r="B186" s="170"/>
      <c r="C186" s="170"/>
      <c r="D186" s="170"/>
      <c r="E186" s="170"/>
      <c r="F186" s="239"/>
      <c r="G186" s="185" t="s">
        <v>84</v>
      </c>
      <c r="H186" s="186"/>
      <c r="I186" s="186"/>
      <c r="J186" s="186"/>
      <c r="K186" s="187"/>
      <c r="L186" s="26" t="s">
        <v>57</v>
      </c>
      <c r="M186" s="27">
        <v>744</v>
      </c>
      <c r="N186" s="57">
        <f>[1]Оценка!H193</f>
        <v>0</v>
      </c>
      <c r="O186" s="57">
        <f>[1]Оценка!I193</f>
        <v>0</v>
      </c>
      <c r="P186" s="57">
        <v>10</v>
      </c>
      <c r="Q186" s="57">
        <f t="shared" si="28"/>
        <v>0</v>
      </c>
      <c r="R186" s="58"/>
      <c r="S186" s="181"/>
      <c r="T186" s="3">
        <f t="shared" si="29"/>
        <v>0</v>
      </c>
    </row>
    <row r="187" spans="1:20" x14ac:dyDescent="0.25">
      <c r="T187" s="3">
        <f t="shared" ref="T187:T190" si="30">T188</f>
        <v>1</v>
      </c>
    </row>
    <row r="188" spans="1:20" x14ac:dyDescent="0.25">
      <c r="A188" s="236" t="s">
        <v>64</v>
      </c>
      <c r="B188" s="236"/>
      <c r="C188" s="236"/>
      <c r="D188" s="236"/>
      <c r="E188" s="236"/>
      <c r="F188" s="236"/>
      <c r="G188" s="236"/>
      <c r="H188" s="236"/>
      <c r="I188" s="236"/>
      <c r="J188" s="236"/>
      <c r="K188" s="236"/>
      <c r="L188" s="236"/>
      <c r="M188" s="236"/>
      <c r="N188" s="236"/>
      <c r="O188" s="236"/>
      <c r="P188" s="236"/>
      <c r="Q188" s="49"/>
      <c r="R188" s="49"/>
      <c r="S188" s="50"/>
      <c r="T188" s="3">
        <f t="shared" si="30"/>
        <v>1</v>
      </c>
    </row>
    <row r="189" spans="1:20" x14ac:dyDescent="0.25">
      <c r="A189" s="59"/>
      <c r="B189" s="60"/>
      <c r="C189" s="60"/>
      <c r="D189" s="60"/>
      <c r="E189" s="60"/>
      <c r="F189" s="60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49"/>
      <c r="R189" s="49"/>
      <c r="S189" s="50"/>
      <c r="T189" s="3">
        <f t="shared" si="30"/>
        <v>1</v>
      </c>
    </row>
    <row r="190" spans="1:20" ht="35.25" customHeight="1" x14ac:dyDescent="0.25">
      <c r="A190" s="169" t="s">
        <v>39</v>
      </c>
      <c r="B190" s="179" t="s">
        <v>40</v>
      </c>
      <c r="C190" s="180"/>
      <c r="D190" s="190"/>
      <c r="E190" s="179" t="s">
        <v>41</v>
      </c>
      <c r="F190" s="190"/>
      <c r="G190" s="171" t="s">
        <v>65</v>
      </c>
      <c r="H190" s="191"/>
      <c r="I190" s="191"/>
      <c r="J190" s="191"/>
      <c r="K190" s="191"/>
      <c r="L190" s="191"/>
      <c r="M190" s="191"/>
      <c r="N190" s="191"/>
      <c r="O190" s="191"/>
      <c r="P190" s="191"/>
      <c r="Q190" s="172"/>
      <c r="R190" s="175" t="s">
        <v>66</v>
      </c>
      <c r="T190" s="3">
        <f t="shared" si="30"/>
        <v>1</v>
      </c>
    </row>
    <row r="191" spans="1:20" ht="25.5" customHeight="1" x14ac:dyDescent="0.25">
      <c r="A191" s="189"/>
      <c r="B191" s="169" t="s">
        <v>43</v>
      </c>
      <c r="C191" s="169" t="s">
        <v>43</v>
      </c>
      <c r="D191" s="169" t="s">
        <v>43</v>
      </c>
      <c r="E191" s="169" t="s">
        <v>43</v>
      </c>
      <c r="F191" s="169" t="s">
        <v>43</v>
      </c>
      <c r="G191" s="169" t="s">
        <v>44</v>
      </c>
      <c r="H191" s="179" t="s">
        <v>45</v>
      </c>
      <c r="I191" s="180"/>
      <c r="J191" s="169" t="s">
        <v>46</v>
      </c>
      <c r="K191" s="169" t="s">
        <v>47</v>
      </c>
      <c r="L191" s="171" t="s">
        <v>48</v>
      </c>
      <c r="M191" s="172"/>
      <c r="N191" s="171" t="s">
        <v>49</v>
      </c>
      <c r="O191" s="172"/>
      <c r="P191" s="175" t="s">
        <v>50</v>
      </c>
      <c r="Q191" s="175"/>
      <c r="R191" s="175"/>
      <c r="T191" s="3">
        <f>T192</f>
        <v>1</v>
      </c>
    </row>
    <row r="192" spans="1:20" ht="20.25" customHeight="1" x14ac:dyDescent="0.25">
      <c r="A192" s="170"/>
      <c r="B192" s="170"/>
      <c r="C192" s="170"/>
      <c r="D192" s="170"/>
      <c r="E192" s="170"/>
      <c r="F192" s="170"/>
      <c r="G192" s="178"/>
      <c r="H192" s="34" t="s">
        <v>51</v>
      </c>
      <c r="I192" s="34" t="s">
        <v>52</v>
      </c>
      <c r="J192" s="170"/>
      <c r="K192" s="170"/>
      <c r="L192" s="173"/>
      <c r="M192" s="174"/>
      <c r="N192" s="173"/>
      <c r="O192" s="174"/>
      <c r="P192" s="175"/>
      <c r="Q192" s="175"/>
      <c r="R192" s="175"/>
      <c r="T192" s="3">
        <f>IF(T193&gt;0,1,0)</f>
        <v>1</v>
      </c>
    </row>
    <row r="193" spans="1:20" x14ac:dyDescent="0.25">
      <c r="A193" s="53">
        <v>1</v>
      </c>
      <c r="B193" s="53">
        <v>2</v>
      </c>
      <c r="C193" s="53">
        <v>3</v>
      </c>
      <c r="D193" s="53">
        <v>4</v>
      </c>
      <c r="E193" s="53">
        <v>5</v>
      </c>
      <c r="F193" s="53">
        <v>6</v>
      </c>
      <c r="G193" s="53">
        <v>7</v>
      </c>
      <c r="H193" s="53">
        <v>8</v>
      </c>
      <c r="I193" s="53">
        <v>9</v>
      </c>
      <c r="J193" s="53">
        <v>10</v>
      </c>
      <c r="K193" s="53">
        <v>11</v>
      </c>
      <c r="L193" s="216">
        <v>12</v>
      </c>
      <c r="M193" s="217"/>
      <c r="N193" s="216">
        <v>13</v>
      </c>
      <c r="O193" s="217"/>
      <c r="P193" s="216">
        <v>14</v>
      </c>
      <c r="Q193" s="217"/>
      <c r="R193" s="53">
        <v>16</v>
      </c>
      <c r="T193" s="3">
        <f>SUM(T194:T204)</f>
        <v>480.99000000000007</v>
      </c>
    </row>
    <row r="194" spans="1:20" ht="49.5" customHeight="1" x14ac:dyDescent="0.25">
      <c r="A194" s="39" t="str">
        <f>A143</f>
        <v>802111О.99.0.БА96АА00001</v>
      </c>
      <c r="B194" s="39" t="str">
        <f t="shared" ref="B194:E194" si="31">B143</f>
        <v>адаптированная образовательная программа</v>
      </c>
      <c r="C194" s="39" t="str">
        <f t="shared" si="31"/>
        <v>обучающиеся с ограниченными возможностями здоровья (ОВЗ)</v>
      </c>
      <c r="D194" s="39" t="str">
        <f t="shared" si="31"/>
        <v>не указано</v>
      </c>
      <c r="E194" s="39" t="str">
        <f t="shared" si="31"/>
        <v>очная</v>
      </c>
      <c r="F194" s="25"/>
      <c r="G194" s="34" t="s">
        <v>67</v>
      </c>
      <c r="H194" s="34" t="s">
        <v>68</v>
      </c>
      <c r="I194" s="54">
        <v>792</v>
      </c>
      <c r="J194" s="24">
        <f>[1]Оценка!H104</f>
        <v>3.89</v>
      </c>
      <c r="K194" s="24">
        <f>[1]Оценка!I104</f>
        <v>3.89</v>
      </c>
      <c r="L194" s="114">
        <v>10</v>
      </c>
      <c r="M194" s="115"/>
      <c r="N194" s="114">
        <f>IF(K194*100/J194-100&gt;=-10,0,K194*100/J194-100+10)</f>
        <v>0</v>
      </c>
      <c r="O194" s="115"/>
      <c r="P194" s="179"/>
      <c r="Q194" s="190"/>
      <c r="R194" s="25"/>
      <c r="S194" s="38">
        <v>16</v>
      </c>
      <c r="T194" s="3">
        <f>J194</f>
        <v>3.89</v>
      </c>
    </row>
    <row r="195" spans="1:20" ht="48" customHeight="1" x14ac:dyDescent="0.25">
      <c r="A195" s="39" t="str">
        <f>A147</f>
        <v>802111О.99.0.БА96АА25001</v>
      </c>
      <c r="B195" s="39" t="str">
        <f t="shared" ref="B195:E195" si="32">B147</f>
        <v>адаптированная образовательная программа</v>
      </c>
      <c r="C195" s="39" t="str">
        <f t="shared" si="32"/>
        <v>обучающиеся с ограниченными возможностями здоровья (ОВЗ)</v>
      </c>
      <c r="D195" s="39" t="str">
        <f t="shared" si="32"/>
        <v>проходящие обучение по состоянию здоровья на дому</v>
      </c>
      <c r="E195" s="39" t="str">
        <f t="shared" si="32"/>
        <v>очная</v>
      </c>
      <c r="F195" s="25"/>
      <c r="G195" s="34" t="s">
        <v>67</v>
      </c>
      <c r="H195" s="34" t="s">
        <v>68</v>
      </c>
      <c r="I195" s="54">
        <v>792</v>
      </c>
      <c r="J195" s="24">
        <f>[1]Оценка!H109</f>
        <v>1.44</v>
      </c>
      <c r="K195" s="24">
        <f>[1]Оценка!I109</f>
        <v>1.44</v>
      </c>
      <c r="L195" s="114">
        <v>10</v>
      </c>
      <c r="M195" s="115"/>
      <c r="N195" s="114">
        <f>IF(K195*100/J195-100&gt;=-10,0,K195*100/J195-100+10)</f>
        <v>0</v>
      </c>
      <c r="O195" s="115"/>
      <c r="P195" s="179"/>
      <c r="Q195" s="190"/>
      <c r="R195" s="25"/>
      <c r="S195" s="38">
        <v>17</v>
      </c>
      <c r="T195" s="3">
        <f t="shared" ref="T195:T204" si="33">J195</f>
        <v>1.44</v>
      </c>
    </row>
    <row r="196" spans="1:20" ht="52.5" hidden="1" customHeight="1" x14ac:dyDescent="0.25">
      <c r="A196" s="39" t="str">
        <f>A151</f>
        <v>802111О.99.0.БА96АБ50001</v>
      </c>
      <c r="B196" s="39" t="str">
        <f t="shared" ref="B196:E196" si="34">B151</f>
        <v>адаптированная образовательная программа</v>
      </c>
      <c r="C196" s="39" t="str">
        <f t="shared" si="34"/>
        <v>дети-инвалиды</v>
      </c>
      <c r="D196" s="39" t="str">
        <f t="shared" si="34"/>
        <v>не указано</v>
      </c>
      <c r="E196" s="39" t="str">
        <f t="shared" si="34"/>
        <v>очная</v>
      </c>
      <c r="F196" s="25"/>
      <c r="G196" s="34" t="s">
        <v>67</v>
      </c>
      <c r="H196" s="34" t="s">
        <v>68</v>
      </c>
      <c r="I196" s="54">
        <v>792</v>
      </c>
      <c r="J196" s="24">
        <f>[1]Оценка!H119</f>
        <v>0</v>
      </c>
      <c r="K196" s="24">
        <f>[1]Оценка!I119</f>
        <v>0</v>
      </c>
      <c r="L196" s="114">
        <v>10</v>
      </c>
      <c r="M196" s="115"/>
      <c r="N196" s="114" t="e">
        <f t="shared" ref="N196:N204" si="35">IF(K196*100/J196-100&gt;=-10,0,K196*100/J196-100+10)</f>
        <v>#DIV/0!</v>
      </c>
      <c r="O196" s="115"/>
      <c r="P196" s="179"/>
      <c r="Q196" s="190"/>
      <c r="R196" s="25"/>
      <c r="S196" s="38">
        <v>18</v>
      </c>
      <c r="T196" s="3">
        <f t="shared" si="33"/>
        <v>0</v>
      </c>
    </row>
    <row r="197" spans="1:20" ht="36.75" hidden="1" customHeight="1" x14ac:dyDescent="0.25">
      <c r="A197" s="39" t="str">
        <f>A155</f>
        <v>802111О.99.0.БА96АБ75001</v>
      </c>
      <c r="B197" s="39" t="str">
        <f t="shared" ref="B197:E197" si="36">B155</f>
        <v>адаптированная образовательная программа</v>
      </c>
      <c r="C197" s="39" t="str">
        <f t="shared" si="36"/>
        <v>дети-инвалиды</v>
      </c>
      <c r="D197" s="39" t="str">
        <f t="shared" si="36"/>
        <v>проходящие обучение по состоянию здоровья на дому</v>
      </c>
      <c r="E197" s="39" t="str">
        <f t="shared" si="36"/>
        <v>очная</v>
      </c>
      <c r="F197" s="25"/>
      <c r="G197" s="34" t="s">
        <v>67</v>
      </c>
      <c r="H197" s="34" t="s">
        <v>68</v>
      </c>
      <c r="I197" s="54">
        <v>792</v>
      </c>
      <c r="J197" s="24">
        <f>[1]Оценка!H124</f>
        <v>0</v>
      </c>
      <c r="K197" s="24">
        <f>[1]Оценка!I124</f>
        <v>0</v>
      </c>
      <c r="L197" s="114">
        <v>10</v>
      </c>
      <c r="M197" s="115"/>
      <c r="N197" s="114" t="e">
        <f t="shared" si="35"/>
        <v>#DIV/0!</v>
      </c>
      <c r="O197" s="115"/>
      <c r="P197" s="179"/>
      <c r="Q197" s="190"/>
      <c r="R197" s="25"/>
      <c r="S197" s="38">
        <v>19</v>
      </c>
      <c r="T197" s="3">
        <f t="shared" si="33"/>
        <v>0</v>
      </c>
    </row>
    <row r="198" spans="1:20" ht="108.75" x14ac:dyDescent="0.25">
      <c r="A198" s="39" t="str">
        <f>A159</f>
        <v>802111О.99.0.БА96АО26001</v>
      </c>
      <c r="B198" s="39" t="str">
        <f t="shared" ref="B198:E198" si="37">B159</f>
        <v>образовательная программа, обеспечивающая углубленное изучение отдельных учебных предметов, предметных областей (профильное обучение)</v>
      </c>
      <c r="C198" s="39" t="str">
        <f t="shared" si="37"/>
        <v>дети-инвалиды</v>
      </c>
      <c r="D198" s="39" t="str">
        <f t="shared" si="37"/>
        <v>не указано</v>
      </c>
      <c r="E198" s="39" t="str">
        <f t="shared" si="37"/>
        <v>очная</v>
      </c>
      <c r="F198" s="25"/>
      <c r="G198" s="34" t="s">
        <v>67</v>
      </c>
      <c r="H198" s="34" t="s">
        <v>68</v>
      </c>
      <c r="I198" s="54">
        <v>792</v>
      </c>
      <c r="J198" s="24">
        <f>[1]Оценка!H139</f>
        <v>1.89</v>
      </c>
      <c r="K198" s="24">
        <f>[1]Оценка!I139</f>
        <v>1.89</v>
      </c>
      <c r="L198" s="114">
        <v>10</v>
      </c>
      <c r="M198" s="115"/>
      <c r="N198" s="114">
        <f t="shared" si="35"/>
        <v>0</v>
      </c>
      <c r="O198" s="115"/>
      <c r="P198" s="179"/>
      <c r="Q198" s="190"/>
      <c r="R198" s="25"/>
      <c r="S198" s="38">
        <v>21</v>
      </c>
      <c r="T198" s="3">
        <f t="shared" si="33"/>
        <v>1.89</v>
      </c>
    </row>
    <row r="199" spans="1:20" ht="108.75" x14ac:dyDescent="0.25">
      <c r="A199" s="39" t="str">
        <f>A163</f>
        <v>802111О.99.0.БА96АП76001</v>
      </c>
      <c r="B199" s="39" t="str">
        <f t="shared" ref="B199:E199" si="38">B163</f>
        <v>образовательная программа, обеспечивающая углубленное изучение отдельных учебных предметов, предметных областей (профильное обучение)</v>
      </c>
      <c r="C199" s="39" t="str">
        <f t="shared" si="38"/>
        <v>не указано</v>
      </c>
      <c r="D199" s="39" t="str">
        <f t="shared" si="38"/>
        <v>не указано</v>
      </c>
      <c r="E199" s="39" t="str">
        <f t="shared" si="38"/>
        <v>очная</v>
      </c>
      <c r="F199" s="25"/>
      <c r="G199" s="34" t="s">
        <v>67</v>
      </c>
      <c r="H199" s="34" t="s">
        <v>68</v>
      </c>
      <c r="I199" s="54">
        <v>792</v>
      </c>
      <c r="J199" s="24">
        <f>[1]Оценка!H144</f>
        <v>425.22</v>
      </c>
      <c r="K199" s="24">
        <f>[1]Оценка!I144</f>
        <v>424.22</v>
      </c>
      <c r="L199" s="114">
        <v>10</v>
      </c>
      <c r="M199" s="115"/>
      <c r="N199" s="114">
        <f t="shared" si="35"/>
        <v>0</v>
      </c>
      <c r="O199" s="115"/>
      <c r="P199" s="179"/>
      <c r="Q199" s="190"/>
      <c r="R199" s="25"/>
      <c r="S199" s="38">
        <v>20</v>
      </c>
      <c r="T199" s="3">
        <f t="shared" si="33"/>
        <v>425.22</v>
      </c>
    </row>
    <row r="200" spans="1:20" hidden="1" x14ac:dyDescent="0.25">
      <c r="A200" s="39" t="str">
        <f>A167</f>
        <v>802111О.99.0.БА96АЭ08001</v>
      </c>
      <c r="B200" s="39" t="str">
        <f t="shared" ref="B200:E200" si="39">B167</f>
        <v>не указано</v>
      </c>
      <c r="C200" s="39" t="str">
        <f t="shared" si="39"/>
        <v>дети-инвалиды</v>
      </c>
      <c r="D200" s="39" t="str">
        <f t="shared" si="39"/>
        <v>не указано</v>
      </c>
      <c r="E200" s="39" t="str">
        <f t="shared" si="39"/>
        <v>очная</v>
      </c>
      <c r="F200" s="25"/>
      <c r="G200" s="34" t="s">
        <v>67</v>
      </c>
      <c r="H200" s="34" t="s">
        <v>68</v>
      </c>
      <c r="I200" s="54">
        <v>792</v>
      </c>
      <c r="J200" s="24">
        <f>[1]Оценка!H159</f>
        <v>0</v>
      </c>
      <c r="K200" s="24">
        <f>[1]Оценка!I159</f>
        <v>0</v>
      </c>
      <c r="L200" s="114">
        <v>10</v>
      </c>
      <c r="M200" s="115"/>
      <c r="N200" s="114" t="e">
        <f t="shared" si="35"/>
        <v>#DIV/0!</v>
      </c>
      <c r="O200" s="115"/>
      <c r="P200" s="179"/>
      <c r="Q200" s="190"/>
      <c r="R200" s="25"/>
      <c r="S200" s="38">
        <v>22</v>
      </c>
      <c r="T200" s="3">
        <f t="shared" si="33"/>
        <v>0</v>
      </c>
    </row>
    <row r="201" spans="1:20" ht="48.75" x14ac:dyDescent="0.25">
      <c r="A201" s="39" t="str">
        <f>A171</f>
        <v>802111О.99.0.БА96АЭ33001</v>
      </c>
      <c r="B201" s="39" t="str">
        <f t="shared" ref="B201:E201" si="40">B171</f>
        <v>не указано</v>
      </c>
      <c r="C201" s="39" t="str">
        <f t="shared" si="40"/>
        <v>дети-инвалиды</v>
      </c>
      <c r="D201" s="39" t="str">
        <f t="shared" si="40"/>
        <v>проходящие обучение по состоянию здоровья на дому</v>
      </c>
      <c r="E201" s="39" t="str">
        <f t="shared" si="40"/>
        <v>очная</v>
      </c>
      <c r="F201" s="25"/>
      <c r="G201" s="34" t="s">
        <v>67</v>
      </c>
      <c r="H201" s="34" t="s">
        <v>68</v>
      </c>
      <c r="I201" s="54">
        <v>792</v>
      </c>
      <c r="J201" s="24">
        <f>[1]Оценка!H164</f>
        <v>1.44</v>
      </c>
      <c r="K201" s="24">
        <f>[1]Оценка!I164</f>
        <v>1.44</v>
      </c>
      <c r="L201" s="114">
        <v>10</v>
      </c>
      <c r="M201" s="115"/>
      <c r="N201" s="114">
        <f t="shared" si="35"/>
        <v>0</v>
      </c>
      <c r="O201" s="115"/>
      <c r="P201" s="179"/>
      <c r="Q201" s="190"/>
      <c r="R201" s="25"/>
      <c r="S201" s="38">
        <v>23</v>
      </c>
      <c r="T201" s="3">
        <f t="shared" si="33"/>
        <v>1.44</v>
      </c>
    </row>
    <row r="202" spans="1:20" x14ac:dyDescent="0.25">
      <c r="A202" s="39" t="str">
        <f>A175</f>
        <v>802111О.99.0.БА96АЮ58001</v>
      </c>
      <c r="B202" s="39" t="str">
        <f t="shared" ref="B202:E202" si="41">B175</f>
        <v>не указано</v>
      </c>
      <c r="C202" s="39" t="str">
        <f t="shared" si="41"/>
        <v>не указано</v>
      </c>
      <c r="D202" s="39" t="str">
        <f t="shared" si="41"/>
        <v>не указано</v>
      </c>
      <c r="E202" s="39" t="str">
        <f t="shared" si="41"/>
        <v>очная</v>
      </c>
      <c r="F202" s="25"/>
      <c r="G202" s="34" t="s">
        <v>67</v>
      </c>
      <c r="H202" s="34" t="s">
        <v>68</v>
      </c>
      <c r="I202" s="54">
        <v>792</v>
      </c>
      <c r="J202" s="24">
        <f>[1]Оценка!H174</f>
        <v>47.11</v>
      </c>
      <c r="K202" s="24">
        <f>[1]Оценка!I174</f>
        <v>48</v>
      </c>
      <c r="L202" s="114">
        <v>10</v>
      </c>
      <c r="M202" s="115"/>
      <c r="N202" s="114">
        <f t="shared" si="35"/>
        <v>0</v>
      </c>
      <c r="O202" s="115"/>
      <c r="P202" s="179"/>
      <c r="Q202" s="190"/>
      <c r="R202" s="25"/>
      <c r="S202" s="38">
        <v>24</v>
      </c>
      <c r="T202" s="3">
        <f t="shared" si="33"/>
        <v>47.11</v>
      </c>
    </row>
    <row r="203" spans="1:20" ht="48.75" hidden="1" x14ac:dyDescent="0.25">
      <c r="A203" s="39" t="str">
        <f>A179</f>
        <v>802111О.99.0.БА96АЮ83001</v>
      </c>
      <c r="B203" s="39" t="str">
        <f t="shared" ref="B203:E203" si="42">B179</f>
        <v>не указано</v>
      </c>
      <c r="C203" s="39" t="str">
        <f t="shared" si="42"/>
        <v>не указано</v>
      </c>
      <c r="D203" s="39" t="str">
        <f t="shared" si="42"/>
        <v>проходящие обучение по состоянию здоровья на дому</v>
      </c>
      <c r="E203" s="39" t="str">
        <f t="shared" si="42"/>
        <v>очная</v>
      </c>
      <c r="F203" s="25"/>
      <c r="G203" s="34" t="s">
        <v>67</v>
      </c>
      <c r="H203" s="34" t="s">
        <v>68</v>
      </c>
      <c r="I203" s="54">
        <v>792</v>
      </c>
      <c r="J203" s="24">
        <f>[1]Оценка!H189</f>
        <v>0</v>
      </c>
      <c r="K203" s="24">
        <f>[1]Оценка!I189</f>
        <v>0</v>
      </c>
      <c r="L203" s="114">
        <v>10</v>
      </c>
      <c r="M203" s="115"/>
      <c r="N203" s="114" t="e">
        <f t="shared" si="35"/>
        <v>#DIV/0!</v>
      </c>
      <c r="O203" s="115"/>
      <c r="P203" s="179"/>
      <c r="Q203" s="190"/>
      <c r="R203" s="25"/>
      <c r="S203" s="38">
        <v>25</v>
      </c>
      <c r="T203" s="3">
        <f t="shared" si="33"/>
        <v>0</v>
      </c>
    </row>
    <row r="204" spans="1:20" ht="72.75" hidden="1" x14ac:dyDescent="0.25">
      <c r="A204" s="39" t="str">
        <f>A183</f>
        <v>802111О.99.0.БА96АЯ08001</v>
      </c>
      <c r="B204" s="39" t="str">
        <f t="shared" ref="B204:E204" si="43">B183</f>
        <v>не указано</v>
      </c>
      <c r="C204" s="39" t="str">
        <f t="shared" si="43"/>
        <v>не указано</v>
      </c>
      <c r="D204" s="39" t="str">
        <f t="shared" si="43"/>
        <v>проходящие обучение по состоянию здоровья в медицинских организациях</v>
      </c>
      <c r="E204" s="39" t="str">
        <f t="shared" si="43"/>
        <v>очная</v>
      </c>
      <c r="F204" s="25"/>
      <c r="G204" s="34" t="s">
        <v>67</v>
      </c>
      <c r="H204" s="34" t="s">
        <v>68</v>
      </c>
      <c r="I204" s="54">
        <v>792</v>
      </c>
      <c r="J204" s="24">
        <f>[1]Оценка!H194</f>
        <v>0</v>
      </c>
      <c r="K204" s="24">
        <f>[1]Оценка!I194</f>
        <v>0</v>
      </c>
      <c r="L204" s="114">
        <v>10</v>
      </c>
      <c r="M204" s="115"/>
      <c r="N204" s="114" t="e">
        <f t="shared" si="35"/>
        <v>#DIV/0!</v>
      </c>
      <c r="O204" s="115"/>
      <c r="P204" s="179"/>
      <c r="Q204" s="190"/>
      <c r="R204" s="25"/>
      <c r="S204" s="38">
        <v>26</v>
      </c>
      <c r="T204" s="3">
        <f t="shared" si="33"/>
        <v>0</v>
      </c>
    </row>
    <row r="205" spans="1:20" x14ac:dyDescent="0.25">
      <c r="T205" s="3">
        <f t="shared" ref="T205:T211" si="44">T206</f>
        <v>1</v>
      </c>
    </row>
    <row r="206" spans="1:20" s="18" customFormat="1" ht="19.5" customHeight="1" x14ac:dyDescent="0.25">
      <c r="A206" s="15" t="s">
        <v>85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55"/>
      <c r="T206" s="3">
        <f t="shared" si="44"/>
        <v>1</v>
      </c>
    </row>
    <row r="207" spans="1:20" s="18" customFormat="1" ht="19.5" customHeight="1" x14ac:dyDescent="0.25">
      <c r="A207" s="213" t="s">
        <v>86</v>
      </c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34" t="s">
        <v>34</v>
      </c>
      <c r="Q207" s="235"/>
      <c r="R207" s="153" t="s">
        <v>87</v>
      </c>
      <c r="S207" s="17"/>
      <c r="T207" s="3">
        <f t="shared" si="44"/>
        <v>1</v>
      </c>
    </row>
    <row r="208" spans="1:20" s="18" customFormat="1" ht="19.5" customHeight="1" x14ac:dyDescent="0.25">
      <c r="A208" s="213" t="s">
        <v>36</v>
      </c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34"/>
      <c r="Q208" s="235"/>
      <c r="R208" s="154"/>
      <c r="S208" s="17"/>
      <c r="T208" s="3">
        <f t="shared" si="44"/>
        <v>1</v>
      </c>
    </row>
    <row r="209" spans="1:20" s="18" customFormat="1" ht="19.5" customHeight="1" x14ac:dyDescent="0.25">
      <c r="A209" s="208" t="s">
        <v>37</v>
      </c>
      <c r="B209" s="208"/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3">
        <f t="shared" si="44"/>
        <v>1</v>
      </c>
    </row>
    <row r="210" spans="1:20" s="18" customFormat="1" ht="19.5" customHeight="1" x14ac:dyDescent="0.25">
      <c r="A210" s="208" t="s">
        <v>38</v>
      </c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3">
        <f t="shared" si="44"/>
        <v>1</v>
      </c>
    </row>
    <row r="211" spans="1:20" ht="45" customHeight="1" x14ac:dyDescent="0.25">
      <c r="A211" s="169" t="s">
        <v>39</v>
      </c>
      <c r="B211" s="179" t="s">
        <v>40</v>
      </c>
      <c r="C211" s="209"/>
      <c r="D211" s="210"/>
      <c r="E211" s="179" t="s">
        <v>41</v>
      </c>
      <c r="F211" s="190"/>
      <c r="G211" s="179" t="s">
        <v>42</v>
      </c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90"/>
      <c r="T211" s="3">
        <f t="shared" si="44"/>
        <v>1</v>
      </c>
    </row>
    <row r="212" spans="1:20" ht="39" customHeight="1" x14ac:dyDescent="0.25">
      <c r="A212" s="189"/>
      <c r="B212" s="169" t="s">
        <v>43</v>
      </c>
      <c r="C212" s="169" t="s">
        <v>43</v>
      </c>
      <c r="D212" s="169" t="s">
        <v>43</v>
      </c>
      <c r="E212" s="169" t="s">
        <v>43</v>
      </c>
      <c r="F212" s="169" t="s">
        <v>43</v>
      </c>
      <c r="G212" s="171" t="s">
        <v>44</v>
      </c>
      <c r="H212" s="191"/>
      <c r="I212" s="191"/>
      <c r="J212" s="191"/>
      <c r="K212" s="172"/>
      <c r="L212" s="179" t="s">
        <v>45</v>
      </c>
      <c r="M212" s="190"/>
      <c r="N212" s="169" t="s">
        <v>46</v>
      </c>
      <c r="O212" s="169" t="s">
        <v>47</v>
      </c>
      <c r="P212" s="169" t="s">
        <v>48</v>
      </c>
      <c r="Q212" s="169" t="s">
        <v>49</v>
      </c>
      <c r="R212" s="169" t="s">
        <v>50</v>
      </c>
      <c r="T212" s="3">
        <f>T213</f>
        <v>1</v>
      </c>
    </row>
    <row r="213" spans="1:20" ht="33.75" customHeight="1" x14ac:dyDescent="0.25">
      <c r="A213" s="170"/>
      <c r="B213" s="170"/>
      <c r="C213" s="170"/>
      <c r="D213" s="170"/>
      <c r="E213" s="170"/>
      <c r="F213" s="170"/>
      <c r="G213" s="173"/>
      <c r="H213" s="207"/>
      <c r="I213" s="207"/>
      <c r="J213" s="207"/>
      <c r="K213" s="174"/>
      <c r="L213" s="25" t="s">
        <v>51</v>
      </c>
      <c r="M213" s="34" t="s">
        <v>52</v>
      </c>
      <c r="N213" s="170"/>
      <c r="O213" s="170"/>
      <c r="P213" s="170"/>
      <c r="Q213" s="170"/>
      <c r="R213" s="170"/>
      <c r="T213" s="3">
        <f>IF(T214&gt;0,1,0)</f>
        <v>1</v>
      </c>
    </row>
    <row r="214" spans="1:20" ht="12.75" customHeight="1" x14ac:dyDescent="0.25">
      <c r="A214" s="53">
        <v>1</v>
      </c>
      <c r="B214" s="53">
        <v>2</v>
      </c>
      <c r="C214" s="53">
        <v>3</v>
      </c>
      <c r="D214" s="53">
        <v>4</v>
      </c>
      <c r="E214" s="53">
        <v>5</v>
      </c>
      <c r="F214" s="53">
        <v>6</v>
      </c>
      <c r="G214" s="216">
        <v>7</v>
      </c>
      <c r="H214" s="233"/>
      <c r="I214" s="233"/>
      <c r="J214" s="233"/>
      <c r="K214" s="217"/>
      <c r="L214" s="53">
        <v>8</v>
      </c>
      <c r="M214" s="53">
        <v>9</v>
      </c>
      <c r="N214" s="53">
        <v>10</v>
      </c>
      <c r="O214" s="53">
        <v>11</v>
      </c>
      <c r="P214" s="53">
        <v>12</v>
      </c>
      <c r="Q214" s="53">
        <v>13</v>
      </c>
      <c r="R214" s="53">
        <v>14</v>
      </c>
      <c r="T214" s="3">
        <f>SUM(T215:T262)</f>
        <v>370.1</v>
      </c>
    </row>
    <row r="215" spans="1:20" ht="38.25" hidden="1" customHeight="1" x14ac:dyDescent="0.25">
      <c r="A215" s="224" t="str">
        <f>[1]Оценка!B195</f>
        <v>802112О.99.0.ББ11АА00001</v>
      </c>
      <c r="B215" s="169" t="s">
        <v>71</v>
      </c>
      <c r="C215" s="169" t="s">
        <v>72</v>
      </c>
      <c r="D215" s="169" t="s">
        <v>53</v>
      </c>
      <c r="E215" s="169" t="s">
        <v>55</v>
      </c>
      <c r="F215" s="169"/>
      <c r="G215" s="218" t="s">
        <v>88</v>
      </c>
      <c r="H215" s="219"/>
      <c r="I215" s="219"/>
      <c r="J215" s="219"/>
      <c r="K215" s="220"/>
      <c r="L215" s="20" t="s">
        <v>57</v>
      </c>
      <c r="M215" s="23">
        <v>744</v>
      </c>
      <c r="N215" s="56">
        <f>[1]Оценка!H195</f>
        <v>0</v>
      </c>
      <c r="O215" s="56">
        <f>[1]Оценка!I195</f>
        <v>0</v>
      </c>
      <c r="P215" s="56">
        <v>10</v>
      </c>
      <c r="Q215" s="56">
        <f t="shared" ref="Q215:Q262" si="45">IF(N215=0,0,IF(O215*100/N215-100&gt;=-10,0,O215*100/N215-100+10))</f>
        <v>0</v>
      </c>
      <c r="R215" s="25"/>
      <c r="S215" s="181">
        <v>27</v>
      </c>
      <c r="T215" s="3">
        <f>N215</f>
        <v>0</v>
      </c>
    </row>
    <row r="216" spans="1:20" ht="38.25" hidden="1" customHeight="1" x14ac:dyDescent="0.25">
      <c r="A216" s="225"/>
      <c r="B216" s="189"/>
      <c r="C216" s="189"/>
      <c r="D216" s="189"/>
      <c r="E216" s="189"/>
      <c r="F216" s="189"/>
      <c r="G216" s="218" t="s">
        <v>89</v>
      </c>
      <c r="H216" s="219"/>
      <c r="I216" s="219"/>
      <c r="J216" s="219"/>
      <c r="K216" s="220"/>
      <c r="L216" s="20" t="s">
        <v>57</v>
      </c>
      <c r="M216" s="23">
        <v>744</v>
      </c>
      <c r="N216" s="56">
        <f>[1]Оценка!H196</f>
        <v>0</v>
      </c>
      <c r="O216" s="56">
        <f>[1]Оценка!I196</f>
        <v>0</v>
      </c>
      <c r="P216" s="56">
        <v>10</v>
      </c>
      <c r="Q216" s="56">
        <f t="shared" si="45"/>
        <v>0</v>
      </c>
      <c r="R216" s="25"/>
      <c r="S216" s="181"/>
      <c r="T216" s="3">
        <f t="shared" ref="T216:T262" si="46">N216</f>
        <v>0</v>
      </c>
    </row>
    <row r="217" spans="1:20" ht="38.25" hidden="1" customHeight="1" x14ac:dyDescent="0.25">
      <c r="A217" s="225"/>
      <c r="B217" s="189"/>
      <c r="C217" s="189"/>
      <c r="D217" s="189"/>
      <c r="E217" s="189"/>
      <c r="F217" s="189"/>
      <c r="G217" s="218" t="s">
        <v>90</v>
      </c>
      <c r="H217" s="219"/>
      <c r="I217" s="219"/>
      <c r="J217" s="219"/>
      <c r="K217" s="220"/>
      <c r="L217" s="20" t="s">
        <v>57</v>
      </c>
      <c r="M217" s="23">
        <v>744</v>
      </c>
      <c r="N217" s="56">
        <f>[1]Оценка!H197</f>
        <v>0</v>
      </c>
      <c r="O217" s="56">
        <f>[1]Оценка!I197</f>
        <v>0</v>
      </c>
      <c r="P217" s="56">
        <v>10</v>
      </c>
      <c r="Q217" s="56">
        <f t="shared" si="45"/>
        <v>0</v>
      </c>
      <c r="R217" s="25"/>
      <c r="S217" s="181"/>
      <c r="T217" s="3">
        <f t="shared" si="46"/>
        <v>0</v>
      </c>
    </row>
    <row r="218" spans="1:20" ht="38.25" hidden="1" customHeight="1" x14ac:dyDescent="0.25">
      <c r="A218" s="226"/>
      <c r="B218" s="170"/>
      <c r="C218" s="170"/>
      <c r="D218" s="170"/>
      <c r="E218" s="170"/>
      <c r="F218" s="170"/>
      <c r="G218" s="221" t="s">
        <v>91</v>
      </c>
      <c r="H218" s="222"/>
      <c r="I218" s="222"/>
      <c r="J218" s="222"/>
      <c r="K218" s="223"/>
      <c r="L218" s="26" t="s">
        <v>57</v>
      </c>
      <c r="M218" s="27">
        <v>744</v>
      </c>
      <c r="N218" s="61">
        <f>[1]Оценка!H198</f>
        <v>0</v>
      </c>
      <c r="O218" s="61">
        <f>[1]Оценка!I198</f>
        <v>0</v>
      </c>
      <c r="P218" s="61">
        <v>10</v>
      </c>
      <c r="Q218" s="61">
        <f t="shared" si="45"/>
        <v>0</v>
      </c>
      <c r="R218" s="29"/>
      <c r="S218" s="181"/>
      <c r="T218" s="3">
        <f t="shared" si="46"/>
        <v>0</v>
      </c>
    </row>
    <row r="219" spans="1:20" ht="38.25" hidden="1" customHeight="1" x14ac:dyDescent="0.25">
      <c r="A219" s="224" t="str">
        <f>[1]Оценка!B200</f>
        <v>802112О.99.0.ББ11АА25001</v>
      </c>
      <c r="B219" s="169" t="s">
        <v>71</v>
      </c>
      <c r="C219" s="169" t="s">
        <v>72</v>
      </c>
      <c r="D219" s="169" t="s">
        <v>73</v>
      </c>
      <c r="E219" s="169" t="s">
        <v>55</v>
      </c>
      <c r="F219" s="169"/>
      <c r="G219" s="218" t="s">
        <v>88</v>
      </c>
      <c r="H219" s="219"/>
      <c r="I219" s="219"/>
      <c r="J219" s="219"/>
      <c r="K219" s="220"/>
      <c r="L219" s="20" t="s">
        <v>57</v>
      </c>
      <c r="M219" s="23">
        <v>744</v>
      </c>
      <c r="N219" s="56">
        <f>[1]Оценка!H200</f>
        <v>0</v>
      </c>
      <c r="O219" s="56">
        <f>[1]Оценка!I200</f>
        <v>0</v>
      </c>
      <c r="P219" s="56">
        <v>10</v>
      </c>
      <c r="Q219" s="56">
        <f t="shared" si="45"/>
        <v>0</v>
      </c>
      <c r="R219" s="25"/>
      <c r="S219" s="181">
        <v>28</v>
      </c>
      <c r="T219" s="3">
        <f t="shared" si="46"/>
        <v>0</v>
      </c>
    </row>
    <row r="220" spans="1:20" ht="38.25" hidden="1" customHeight="1" x14ac:dyDescent="0.25">
      <c r="A220" s="225"/>
      <c r="B220" s="189"/>
      <c r="C220" s="189"/>
      <c r="D220" s="189"/>
      <c r="E220" s="189"/>
      <c r="F220" s="189"/>
      <c r="G220" s="218" t="s">
        <v>89</v>
      </c>
      <c r="H220" s="219"/>
      <c r="I220" s="219"/>
      <c r="J220" s="219"/>
      <c r="K220" s="220"/>
      <c r="L220" s="20" t="s">
        <v>57</v>
      </c>
      <c r="M220" s="23">
        <v>744</v>
      </c>
      <c r="N220" s="56">
        <f>[1]Оценка!H201</f>
        <v>0</v>
      </c>
      <c r="O220" s="56">
        <f>[1]Оценка!I201</f>
        <v>0</v>
      </c>
      <c r="P220" s="56">
        <v>10</v>
      </c>
      <c r="Q220" s="56">
        <f t="shared" si="45"/>
        <v>0</v>
      </c>
      <c r="R220" s="25"/>
      <c r="S220" s="181"/>
      <c r="T220" s="3">
        <f t="shared" si="46"/>
        <v>0</v>
      </c>
    </row>
    <row r="221" spans="1:20" ht="38.25" hidden="1" customHeight="1" x14ac:dyDescent="0.25">
      <c r="A221" s="225"/>
      <c r="B221" s="189"/>
      <c r="C221" s="189"/>
      <c r="D221" s="189"/>
      <c r="E221" s="189"/>
      <c r="F221" s="189"/>
      <c r="G221" s="218" t="s">
        <v>90</v>
      </c>
      <c r="H221" s="219"/>
      <c r="I221" s="219"/>
      <c r="J221" s="219"/>
      <c r="K221" s="220"/>
      <c r="L221" s="20" t="s">
        <v>57</v>
      </c>
      <c r="M221" s="23">
        <v>744</v>
      </c>
      <c r="N221" s="56">
        <f>[1]Оценка!H202</f>
        <v>0</v>
      </c>
      <c r="O221" s="56">
        <f>[1]Оценка!I202</f>
        <v>0</v>
      </c>
      <c r="P221" s="56">
        <v>10</v>
      </c>
      <c r="Q221" s="56">
        <f t="shared" si="45"/>
        <v>0</v>
      </c>
      <c r="R221" s="25"/>
      <c r="S221" s="181"/>
      <c r="T221" s="3">
        <f t="shared" si="46"/>
        <v>0</v>
      </c>
    </row>
    <row r="222" spans="1:20" ht="38.25" hidden="1" customHeight="1" x14ac:dyDescent="0.25">
      <c r="A222" s="226"/>
      <c r="B222" s="170"/>
      <c r="C222" s="170"/>
      <c r="D222" s="170"/>
      <c r="E222" s="170"/>
      <c r="F222" s="170"/>
      <c r="G222" s="221" t="s">
        <v>91</v>
      </c>
      <c r="H222" s="222"/>
      <c r="I222" s="222"/>
      <c r="J222" s="222"/>
      <c r="K222" s="223"/>
      <c r="L222" s="26" t="s">
        <v>57</v>
      </c>
      <c r="M222" s="27">
        <v>744</v>
      </c>
      <c r="N222" s="61">
        <f>[1]Оценка!H203</f>
        <v>0</v>
      </c>
      <c r="O222" s="61">
        <f>[1]Оценка!I203</f>
        <v>0</v>
      </c>
      <c r="P222" s="61">
        <v>10</v>
      </c>
      <c r="Q222" s="61">
        <f t="shared" si="45"/>
        <v>0</v>
      </c>
      <c r="R222" s="29"/>
      <c r="S222" s="181"/>
      <c r="T222" s="3">
        <f t="shared" si="46"/>
        <v>0</v>
      </c>
    </row>
    <row r="223" spans="1:20" ht="38.25" hidden="1" customHeight="1" x14ac:dyDescent="0.25">
      <c r="A223" s="224" t="str">
        <f>[1]Оценка!B210</f>
        <v>802112О.99.0.ББ11АБ50001</v>
      </c>
      <c r="B223" s="169" t="s">
        <v>71</v>
      </c>
      <c r="C223" s="169" t="s">
        <v>74</v>
      </c>
      <c r="D223" s="169" t="s">
        <v>53</v>
      </c>
      <c r="E223" s="169" t="s">
        <v>55</v>
      </c>
      <c r="F223" s="169"/>
      <c r="G223" s="218" t="s">
        <v>88</v>
      </c>
      <c r="H223" s="219"/>
      <c r="I223" s="219"/>
      <c r="J223" s="219"/>
      <c r="K223" s="220"/>
      <c r="L223" s="20" t="s">
        <v>57</v>
      </c>
      <c r="M223" s="23">
        <v>744</v>
      </c>
      <c r="N223" s="56">
        <f>[1]Оценка!H210</f>
        <v>0</v>
      </c>
      <c r="O223" s="56">
        <f>[1]Оценка!I210</f>
        <v>0</v>
      </c>
      <c r="P223" s="56">
        <v>10</v>
      </c>
      <c r="Q223" s="56">
        <f t="shared" si="45"/>
        <v>0</v>
      </c>
      <c r="R223" s="25"/>
      <c r="S223" s="181">
        <v>29</v>
      </c>
      <c r="T223" s="3">
        <f t="shared" si="46"/>
        <v>0</v>
      </c>
    </row>
    <row r="224" spans="1:20" ht="38.25" hidden="1" customHeight="1" x14ac:dyDescent="0.25">
      <c r="A224" s="225"/>
      <c r="B224" s="189"/>
      <c r="C224" s="189"/>
      <c r="D224" s="189"/>
      <c r="E224" s="189"/>
      <c r="F224" s="189"/>
      <c r="G224" s="218" t="s">
        <v>89</v>
      </c>
      <c r="H224" s="219"/>
      <c r="I224" s="219"/>
      <c r="J224" s="219"/>
      <c r="K224" s="220"/>
      <c r="L224" s="20" t="s">
        <v>57</v>
      </c>
      <c r="M224" s="23">
        <v>744</v>
      </c>
      <c r="N224" s="56">
        <f>[1]Оценка!H211</f>
        <v>0</v>
      </c>
      <c r="O224" s="56">
        <f>[1]Оценка!I211</f>
        <v>0</v>
      </c>
      <c r="P224" s="56">
        <v>10</v>
      </c>
      <c r="Q224" s="56">
        <f t="shared" si="45"/>
        <v>0</v>
      </c>
      <c r="R224" s="25"/>
      <c r="S224" s="181"/>
      <c r="T224" s="3">
        <f t="shared" si="46"/>
        <v>0</v>
      </c>
    </row>
    <row r="225" spans="1:20" ht="38.25" hidden="1" customHeight="1" x14ac:dyDescent="0.25">
      <c r="A225" s="225"/>
      <c r="B225" s="189"/>
      <c r="C225" s="189"/>
      <c r="D225" s="189"/>
      <c r="E225" s="189"/>
      <c r="F225" s="189"/>
      <c r="G225" s="218" t="s">
        <v>90</v>
      </c>
      <c r="H225" s="219"/>
      <c r="I225" s="219"/>
      <c r="J225" s="219"/>
      <c r="K225" s="220"/>
      <c r="L225" s="20" t="s">
        <v>57</v>
      </c>
      <c r="M225" s="23">
        <v>744</v>
      </c>
      <c r="N225" s="56">
        <f>[1]Оценка!H212</f>
        <v>0</v>
      </c>
      <c r="O225" s="56">
        <f>[1]Оценка!I212</f>
        <v>0</v>
      </c>
      <c r="P225" s="56">
        <v>10</v>
      </c>
      <c r="Q225" s="56">
        <f t="shared" si="45"/>
        <v>0</v>
      </c>
      <c r="R225" s="25"/>
      <c r="S225" s="181"/>
      <c r="T225" s="3">
        <f t="shared" si="46"/>
        <v>0</v>
      </c>
    </row>
    <row r="226" spans="1:20" ht="38.25" hidden="1" customHeight="1" x14ac:dyDescent="0.25">
      <c r="A226" s="226"/>
      <c r="B226" s="170"/>
      <c r="C226" s="170"/>
      <c r="D226" s="170"/>
      <c r="E226" s="170"/>
      <c r="F226" s="170"/>
      <c r="G226" s="221" t="s">
        <v>91</v>
      </c>
      <c r="H226" s="222"/>
      <c r="I226" s="222"/>
      <c r="J226" s="222"/>
      <c r="K226" s="223"/>
      <c r="L226" s="26" t="s">
        <v>57</v>
      </c>
      <c r="M226" s="27">
        <v>744</v>
      </c>
      <c r="N226" s="61">
        <f>[1]Оценка!H213</f>
        <v>0</v>
      </c>
      <c r="O226" s="61">
        <f>[1]Оценка!I213</f>
        <v>0</v>
      </c>
      <c r="P226" s="61">
        <v>10</v>
      </c>
      <c r="Q226" s="61">
        <f t="shared" si="45"/>
        <v>0</v>
      </c>
      <c r="R226" s="29"/>
      <c r="S226" s="181"/>
      <c r="T226" s="3">
        <f t="shared" si="46"/>
        <v>0</v>
      </c>
    </row>
    <row r="227" spans="1:20" ht="38.25" hidden="1" customHeight="1" x14ac:dyDescent="0.25">
      <c r="A227" s="224" t="str">
        <f>[1]Оценка!B215</f>
        <v>802112О.99.0.ББ11АБ75001</v>
      </c>
      <c r="B227" s="169" t="s">
        <v>71</v>
      </c>
      <c r="C227" s="169" t="s">
        <v>74</v>
      </c>
      <c r="D227" s="169" t="s">
        <v>73</v>
      </c>
      <c r="E227" s="169" t="s">
        <v>55</v>
      </c>
      <c r="F227" s="169"/>
      <c r="G227" s="218" t="s">
        <v>88</v>
      </c>
      <c r="H227" s="219"/>
      <c r="I227" s="219"/>
      <c r="J227" s="219"/>
      <c r="K227" s="220"/>
      <c r="L227" s="20" t="s">
        <v>57</v>
      </c>
      <c r="M227" s="23">
        <v>744</v>
      </c>
      <c r="N227" s="56">
        <f>[1]Оценка!H215</f>
        <v>0</v>
      </c>
      <c r="O227" s="56">
        <f>[1]Оценка!I215</f>
        <v>0</v>
      </c>
      <c r="P227" s="56">
        <v>10</v>
      </c>
      <c r="Q227" s="56">
        <f t="shared" si="45"/>
        <v>0</v>
      </c>
      <c r="R227" s="25"/>
      <c r="S227" s="181">
        <v>30</v>
      </c>
      <c r="T227" s="3">
        <f t="shared" si="46"/>
        <v>0</v>
      </c>
    </row>
    <row r="228" spans="1:20" ht="38.25" hidden="1" customHeight="1" x14ac:dyDescent="0.25">
      <c r="A228" s="225"/>
      <c r="B228" s="189"/>
      <c r="C228" s="189"/>
      <c r="D228" s="189"/>
      <c r="E228" s="189"/>
      <c r="F228" s="189"/>
      <c r="G228" s="218" t="s">
        <v>89</v>
      </c>
      <c r="H228" s="219"/>
      <c r="I228" s="219"/>
      <c r="J228" s="219"/>
      <c r="K228" s="220"/>
      <c r="L228" s="20" t="s">
        <v>57</v>
      </c>
      <c r="M228" s="23">
        <v>744</v>
      </c>
      <c r="N228" s="56">
        <f>[1]Оценка!H216</f>
        <v>0</v>
      </c>
      <c r="O228" s="56">
        <f>[1]Оценка!I216</f>
        <v>0</v>
      </c>
      <c r="P228" s="56">
        <v>10</v>
      </c>
      <c r="Q228" s="56">
        <f t="shared" si="45"/>
        <v>0</v>
      </c>
      <c r="R228" s="25"/>
      <c r="S228" s="181"/>
      <c r="T228" s="3">
        <f t="shared" si="46"/>
        <v>0</v>
      </c>
    </row>
    <row r="229" spans="1:20" ht="38.25" hidden="1" customHeight="1" x14ac:dyDescent="0.25">
      <c r="A229" s="225"/>
      <c r="B229" s="189"/>
      <c r="C229" s="189"/>
      <c r="D229" s="189"/>
      <c r="E229" s="189"/>
      <c r="F229" s="189"/>
      <c r="G229" s="218" t="s">
        <v>90</v>
      </c>
      <c r="H229" s="219"/>
      <c r="I229" s="219"/>
      <c r="J229" s="219"/>
      <c r="K229" s="220"/>
      <c r="L229" s="20" t="s">
        <v>57</v>
      </c>
      <c r="M229" s="23">
        <v>744</v>
      </c>
      <c r="N229" s="56">
        <f>[1]Оценка!H217</f>
        <v>0</v>
      </c>
      <c r="O229" s="56">
        <f>[1]Оценка!I217</f>
        <v>0</v>
      </c>
      <c r="P229" s="56">
        <v>10</v>
      </c>
      <c r="Q229" s="56">
        <f t="shared" si="45"/>
        <v>0</v>
      </c>
      <c r="R229" s="25"/>
      <c r="S229" s="181"/>
      <c r="T229" s="3">
        <f t="shared" si="46"/>
        <v>0</v>
      </c>
    </row>
    <row r="230" spans="1:20" ht="38.25" hidden="1" customHeight="1" x14ac:dyDescent="0.25">
      <c r="A230" s="226"/>
      <c r="B230" s="170"/>
      <c r="C230" s="170"/>
      <c r="D230" s="170"/>
      <c r="E230" s="170"/>
      <c r="F230" s="170"/>
      <c r="G230" s="221" t="s">
        <v>91</v>
      </c>
      <c r="H230" s="222"/>
      <c r="I230" s="222"/>
      <c r="J230" s="222"/>
      <c r="K230" s="223"/>
      <c r="L230" s="26" t="s">
        <v>57</v>
      </c>
      <c r="M230" s="27">
        <v>744</v>
      </c>
      <c r="N230" s="61">
        <f>[1]Оценка!H218</f>
        <v>0</v>
      </c>
      <c r="O230" s="61">
        <f>[1]Оценка!I218</f>
        <v>0</v>
      </c>
      <c r="P230" s="61">
        <v>10</v>
      </c>
      <c r="Q230" s="61">
        <f t="shared" si="45"/>
        <v>0</v>
      </c>
      <c r="R230" s="29"/>
      <c r="S230" s="181"/>
      <c r="T230" s="3">
        <f t="shared" si="46"/>
        <v>0</v>
      </c>
    </row>
    <row r="231" spans="1:20" ht="38.25" hidden="1" customHeight="1" x14ac:dyDescent="0.25">
      <c r="A231" s="224" t="str">
        <f>[1]Оценка!B230</f>
        <v>802112О.99.0.ББ11АО26001</v>
      </c>
      <c r="B231" s="227" t="s">
        <v>76</v>
      </c>
      <c r="C231" s="169" t="s">
        <v>74</v>
      </c>
      <c r="D231" s="169" t="s">
        <v>53</v>
      </c>
      <c r="E231" s="169" t="s">
        <v>55</v>
      </c>
      <c r="F231" s="169"/>
      <c r="G231" s="218" t="s">
        <v>88</v>
      </c>
      <c r="H231" s="219"/>
      <c r="I231" s="219"/>
      <c r="J231" s="219"/>
      <c r="K231" s="220"/>
      <c r="L231" s="20" t="s">
        <v>57</v>
      </c>
      <c r="M231" s="23">
        <v>744</v>
      </c>
      <c r="N231" s="56">
        <f>[1]Оценка!H230</f>
        <v>0</v>
      </c>
      <c r="O231" s="56">
        <f>[1]Оценка!I230</f>
        <v>0</v>
      </c>
      <c r="P231" s="56">
        <v>10</v>
      </c>
      <c r="Q231" s="56">
        <f t="shared" si="45"/>
        <v>0</v>
      </c>
      <c r="R231" s="25"/>
      <c r="S231" s="181">
        <v>31</v>
      </c>
      <c r="T231" s="3">
        <f t="shared" si="46"/>
        <v>0</v>
      </c>
    </row>
    <row r="232" spans="1:20" ht="38.25" hidden="1" customHeight="1" x14ac:dyDescent="0.25">
      <c r="A232" s="225"/>
      <c r="B232" s="228"/>
      <c r="C232" s="189"/>
      <c r="D232" s="189"/>
      <c r="E232" s="189"/>
      <c r="F232" s="189"/>
      <c r="G232" s="218" t="s">
        <v>89</v>
      </c>
      <c r="H232" s="219"/>
      <c r="I232" s="219"/>
      <c r="J232" s="219"/>
      <c r="K232" s="220"/>
      <c r="L232" s="20" t="s">
        <v>57</v>
      </c>
      <c r="M232" s="23">
        <v>744</v>
      </c>
      <c r="N232" s="56">
        <f>[1]Оценка!H231</f>
        <v>0</v>
      </c>
      <c r="O232" s="56">
        <f>[1]Оценка!I231</f>
        <v>0</v>
      </c>
      <c r="P232" s="56">
        <v>10</v>
      </c>
      <c r="Q232" s="56">
        <f t="shared" si="45"/>
        <v>0</v>
      </c>
      <c r="R232" s="25"/>
      <c r="S232" s="181"/>
      <c r="T232" s="3">
        <f t="shared" si="46"/>
        <v>0</v>
      </c>
    </row>
    <row r="233" spans="1:20" ht="38.25" hidden="1" customHeight="1" x14ac:dyDescent="0.25">
      <c r="A233" s="225"/>
      <c r="B233" s="228"/>
      <c r="C233" s="189"/>
      <c r="D233" s="189"/>
      <c r="E233" s="189"/>
      <c r="F233" s="189"/>
      <c r="G233" s="218" t="s">
        <v>90</v>
      </c>
      <c r="H233" s="219"/>
      <c r="I233" s="219"/>
      <c r="J233" s="219"/>
      <c r="K233" s="220"/>
      <c r="L233" s="20" t="s">
        <v>57</v>
      </c>
      <c r="M233" s="23">
        <v>744</v>
      </c>
      <c r="N233" s="56">
        <f>[1]Оценка!H232</f>
        <v>0</v>
      </c>
      <c r="O233" s="56">
        <f>[1]Оценка!I232</f>
        <v>0</v>
      </c>
      <c r="P233" s="56">
        <v>10</v>
      </c>
      <c r="Q233" s="56">
        <f t="shared" si="45"/>
        <v>0</v>
      </c>
      <c r="R233" s="25"/>
      <c r="S233" s="181"/>
      <c r="T233" s="3">
        <f t="shared" si="46"/>
        <v>0</v>
      </c>
    </row>
    <row r="234" spans="1:20" ht="38.25" hidden="1" customHeight="1" x14ac:dyDescent="0.25">
      <c r="A234" s="226"/>
      <c r="B234" s="229"/>
      <c r="C234" s="170"/>
      <c r="D234" s="170"/>
      <c r="E234" s="170"/>
      <c r="F234" s="170"/>
      <c r="G234" s="221" t="s">
        <v>91</v>
      </c>
      <c r="H234" s="222"/>
      <c r="I234" s="222"/>
      <c r="J234" s="222"/>
      <c r="K234" s="223"/>
      <c r="L234" s="26" t="s">
        <v>57</v>
      </c>
      <c r="M234" s="27">
        <v>744</v>
      </c>
      <c r="N234" s="61">
        <f>[1]Оценка!H233</f>
        <v>0</v>
      </c>
      <c r="O234" s="61">
        <f>[1]Оценка!I233</f>
        <v>0</v>
      </c>
      <c r="P234" s="61">
        <v>10</v>
      </c>
      <c r="Q234" s="61">
        <f t="shared" si="45"/>
        <v>0</v>
      </c>
      <c r="R234" s="29"/>
      <c r="S234" s="181"/>
      <c r="T234" s="3">
        <f t="shared" si="46"/>
        <v>0</v>
      </c>
    </row>
    <row r="235" spans="1:20" ht="38.25" hidden="1" customHeight="1" x14ac:dyDescent="0.25">
      <c r="A235" s="224" t="str">
        <f>[1]Оценка!B235</f>
        <v>802112О.99.0.ББ11АП76001</v>
      </c>
      <c r="B235" s="227" t="s">
        <v>76</v>
      </c>
      <c r="C235" s="169" t="s">
        <v>53</v>
      </c>
      <c r="D235" s="169" t="s">
        <v>53</v>
      </c>
      <c r="E235" s="169" t="s">
        <v>55</v>
      </c>
      <c r="F235" s="169"/>
      <c r="G235" s="218" t="s">
        <v>88</v>
      </c>
      <c r="H235" s="219"/>
      <c r="I235" s="219"/>
      <c r="J235" s="219"/>
      <c r="K235" s="220"/>
      <c r="L235" s="20" t="s">
        <v>57</v>
      </c>
      <c r="M235" s="23">
        <v>744</v>
      </c>
      <c r="N235" s="56">
        <f>[1]Оценка!H235</f>
        <v>0</v>
      </c>
      <c r="O235" s="56">
        <f>[1]Оценка!I235</f>
        <v>0</v>
      </c>
      <c r="P235" s="56">
        <v>10</v>
      </c>
      <c r="Q235" s="56">
        <f t="shared" si="45"/>
        <v>0</v>
      </c>
      <c r="R235" s="25"/>
      <c r="S235" s="181">
        <v>32</v>
      </c>
      <c r="T235" s="3">
        <f t="shared" si="46"/>
        <v>0</v>
      </c>
    </row>
    <row r="236" spans="1:20" ht="38.25" hidden="1" customHeight="1" x14ac:dyDescent="0.25">
      <c r="A236" s="225"/>
      <c r="B236" s="228"/>
      <c r="C236" s="189"/>
      <c r="D236" s="189"/>
      <c r="E236" s="189"/>
      <c r="F236" s="189"/>
      <c r="G236" s="218" t="s">
        <v>89</v>
      </c>
      <c r="H236" s="219"/>
      <c r="I236" s="219"/>
      <c r="J236" s="219"/>
      <c r="K236" s="220"/>
      <c r="L236" s="20" t="s">
        <v>57</v>
      </c>
      <c r="M236" s="23">
        <v>744</v>
      </c>
      <c r="N236" s="56">
        <f>[1]Оценка!H236</f>
        <v>0</v>
      </c>
      <c r="O236" s="56">
        <f>[1]Оценка!I236</f>
        <v>0</v>
      </c>
      <c r="P236" s="56">
        <v>10</v>
      </c>
      <c r="Q236" s="56">
        <f t="shared" si="45"/>
        <v>0</v>
      </c>
      <c r="R236" s="25"/>
      <c r="S236" s="181"/>
      <c r="T236" s="3">
        <f t="shared" si="46"/>
        <v>0</v>
      </c>
    </row>
    <row r="237" spans="1:20" ht="38.25" hidden="1" customHeight="1" x14ac:dyDescent="0.25">
      <c r="A237" s="225"/>
      <c r="B237" s="228"/>
      <c r="C237" s="189"/>
      <c r="D237" s="189"/>
      <c r="E237" s="189"/>
      <c r="F237" s="189"/>
      <c r="G237" s="218" t="s">
        <v>90</v>
      </c>
      <c r="H237" s="219"/>
      <c r="I237" s="219"/>
      <c r="J237" s="219"/>
      <c r="K237" s="220"/>
      <c r="L237" s="20" t="s">
        <v>57</v>
      </c>
      <c r="M237" s="23">
        <v>744</v>
      </c>
      <c r="N237" s="56">
        <f>[1]Оценка!H237</f>
        <v>0</v>
      </c>
      <c r="O237" s="56">
        <f>[1]Оценка!I237</f>
        <v>0</v>
      </c>
      <c r="P237" s="56">
        <v>10</v>
      </c>
      <c r="Q237" s="56">
        <f t="shared" si="45"/>
        <v>0</v>
      </c>
      <c r="R237" s="25"/>
      <c r="S237" s="181"/>
      <c r="T237" s="3">
        <f t="shared" si="46"/>
        <v>0</v>
      </c>
    </row>
    <row r="238" spans="1:20" ht="38.25" hidden="1" customHeight="1" x14ac:dyDescent="0.25">
      <c r="A238" s="226"/>
      <c r="B238" s="229"/>
      <c r="C238" s="170"/>
      <c r="D238" s="170"/>
      <c r="E238" s="170"/>
      <c r="F238" s="170"/>
      <c r="G238" s="221" t="s">
        <v>91</v>
      </c>
      <c r="H238" s="222"/>
      <c r="I238" s="222"/>
      <c r="J238" s="222"/>
      <c r="K238" s="223"/>
      <c r="L238" s="26" t="s">
        <v>57</v>
      </c>
      <c r="M238" s="27">
        <v>744</v>
      </c>
      <c r="N238" s="61">
        <f>[1]Оценка!H238</f>
        <v>0</v>
      </c>
      <c r="O238" s="61">
        <f>[1]Оценка!I238</f>
        <v>0</v>
      </c>
      <c r="P238" s="61">
        <v>10</v>
      </c>
      <c r="Q238" s="61">
        <f t="shared" si="45"/>
        <v>0</v>
      </c>
      <c r="R238" s="29"/>
      <c r="S238" s="181"/>
      <c r="T238" s="3">
        <f t="shared" si="46"/>
        <v>0</v>
      </c>
    </row>
    <row r="239" spans="1:20" ht="46.5" customHeight="1" x14ac:dyDescent="0.25">
      <c r="A239" s="224" t="str">
        <f>[1]Оценка!B245</f>
        <v>802112О.99.0.ББ11АЭ08001</v>
      </c>
      <c r="B239" s="227" t="s">
        <v>53</v>
      </c>
      <c r="C239" s="169" t="s">
        <v>74</v>
      </c>
      <c r="D239" s="169" t="s">
        <v>53</v>
      </c>
      <c r="E239" s="169" t="s">
        <v>55</v>
      </c>
      <c r="F239" s="169"/>
      <c r="G239" s="218" t="s">
        <v>88</v>
      </c>
      <c r="H239" s="219"/>
      <c r="I239" s="219"/>
      <c r="J239" s="219"/>
      <c r="K239" s="220"/>
      <c r="L239" s="20" t="s">
        <v>57</v>
      </c>
      <c r="M239" s="23">
        <v>744</v>
      </c>
      <c r="N239" s="56">
        <f>[1]Оценка!H245</f>
        <v>100</v>
      </c>
      <c r="O239" s="56">
        <f>[1]Оценка!I245</f>
        <v>100</v>
      </c>
      <c r="P239" s="56">
        <v>10</v>
      </c>
      <c r="Q239" s="56">
        <f t="shared" si="45"/>
        <v>0</v>
      </c>
      <c r="R239" s="46"/>
      <c r="S239" s="181">
        <v>33</v>
      </c>
      <c r="T239" s="3">
        <f t="shared" si="46"/>
        <v>100</v>
      </c>
    </row>
    <row r="240" spans="1:20" ht="38.25" hidden="1" customHeight="1" x14ac:dyDescent="0.25">
      <c r="A240" s="225"/>
      <c r="B240" s="228"/>
      <c r="C240" s="189"/>
      <c r="D240" s="189"/>
      <c r="E240" s="189"/>
      <c r="F240" s="189"/>
      <c r="G240" s="218" t="s">
        <v>89</v>
      </c>
      <c r="H240" s="219"/>
      <c r="I240" s="219"/>
      <c r="J240" s="219"/>
      <c r="K240" s="220"/>
      <c r="L240" s="20" t="s">
        <v>57</v>
      </c>
      <c r="M240" s="23">
        <v>744</v>
      </c>
      <c r="N240" s="56">
        <f>[1]Оценка!H246</f>
        <v>0</v>
      </c>
      <c r="O240" s="56">
        <f>[1]Оценка!I246</f>
        <v>0</v>
      </c>
      <c r="P240" s="56">
        <v>10</v>
      </c>
      <c r="Q240" s="56">
        <f t="shared" si="45"/>
        <v>0</v>
      </c>
      <c r="R240" s="25"/>
      <c r="S240" s="181"/>
      <c r="T240" s="3">
        <f t="shared" si="46"/>
        <v>0</v>
      </c>
    </row>
    <row r="241" spans="1:20" ht="45.75" customHeight="1" x14ac:dyDescent="0.25">
      <c r="A241" s="225"/>
      <c r="B241" s="228"/>
      <c r="C241" s="189"/>
      <c r="D241" s="189"/>
      <c r="E241" s="189"/>
      <c r="F241" s="189"/>
      <c r="G241" s="218" t="s">
        <v>90</v>
      </c>
      <c r="H241" s="219"/>
      <c r="I241" s="219"/>
      <c r="J241" s="219"/>
      <c r="K241" s="220"/>
      <c r="L241" s="20" t="s">
        <v>57</v>
      </c>
      <c r="M241" s="23">
        <v>744</v>
      </c>
      <c r="N241" s="56">
        <f>[1]Оценка!H247</f>
        <v>33.299999999999997</v>
      </c>
      <c r="O241" s="56">
        <f>[1]Оценка!I247</f>
        <v>100</v>
      </c>
      <c r="P241" s="56">
        <v>10</v>
      </c>
      <c r="Q241" s="56">
        <f t="shared" si="45"/>
        <v>0</v>
      </c>
      <c r="R241" s="46"/>
      <c r="S241" s="181"/>
      <c r="T241" s="3">
        <f t="shared" si="46"/>
        <v>33.299999999999997</v>
      </c>
    </row>
    <row r="242" spans="1:20" ht="38.25" hidden="1" customHeight="1" x14ac:dyDescent="0.25">
      <c r="A242" s="226"/>
      <c r="B242" s="229"/>
      <c r="C242" s="170"/>
      <c r="D242" s="170"/>
      <c r="E242" s="170"/>
      <c r="F242" s="170"/>
      <c r="G242" s="221" t="s">
        <v>91</v>
      </c>
      <c r="H242" s="222"/>
      <c r="I242" s="222"/>
      <c r="J242" s="222"/>
      <c r="K242" s="223"/>
      <c r="L242" s="26" t="s">
        <v>57</v>
      </c>
      <c r="M242" s="27">
        <v>744</v>
      </c>
      <c r="N242" s="61">
        <f>[1]Оценка!H248</f>
        <v>0</v>
      </c>
      <c r="O242" s="61">
        <f>[1]Оценка!I248</f>
        <v>0</v>
      </c>
      <c r="P242" s="61">
        <v>10</v>
      </c>
      <c r="Q242" s="61">
        <f t="shared" si="45"/>
        <v>0</v>
      </c>
      <c r="R242" s="29"/>
      <c r="S242" s="181"/>
      <c r="T242" s="3">
        <f t="shared" si="46"/>
        <v>0</v>
      </c>
    </row>
    <row r="243" spans="1:20" ht="38.25" hidden="1" customHeight="1" x14ac:dyDescent="0.25">
      <c r="A243" s="224" t="str">
        <f>[1]Оценка!B250</f>
        <v>802112О.99.0.ББ11АЭ33001</v>
      </c>
      <c r="B243" s="227" t="s">
        <v>53</v>
      </c>
      <c r="C243" s="169" t="s">
        <v>74</v>
      </c>
      <c r="D243" s="169" t="s">
        <v>73</v>
      </c>
      <c r="E243" s="169" t="s">
        <v>55</v>
      </c>
      <c r="F243" s="169"/>
      <c r="G243" s="218" t="s">
        <v>88</v>
      </c>
      <c r="H243" s="219"/>
      <c r="I243" s="219"/>
      <c r="J243" s="219"/>
      <c r="K243" s="220"/>
      <c r="L243" s="20" t="s">
        <v>57</v>
      </c>
      <c r="M243" s="23">
        <v>744</v>
      </c>
      <c r="N243" s="56">
        <f>[1]Оценка!H250</f>
        <v>0</v>
      </c>
      <c r="O243" s="56">
        <f>[1]Оценка!I250</f>
        <v>0</v>
      </c>
      <c r="P243" s="56">
        <v>10</v>
      </c>
      <c r="Q243" s="56">
        <f t="shared" si="45"/>
        <v>0</v>
      </c>
      <c r="R243" s="25"/>
      <c r="S243" s="181">
        <v>34</v>
      </c>
      <c r="T243" s="3">
        <f t="shared" si="46"/>
        <v>0</v>
      </c>
    </row>
    <row r="244" spans="1:20" ht="38.25" hidden="1" customHeight="1" x14ac:dyDescent="0.25">
      <c r="A244" s="225"/>
      <c r="B244" s="228"/>
      <c r="C244" s="189"/>
      <c r="D244" s="189"/>
      <c r="E244" s="189"/>
      <c r="F244" s="189"/>
      <c r="G244" s="218" t="s">
        <v>89</v>
      </c>
      <c r="H244" s="219"/>
      <c r="I244" s="219"/>
      <c r="J244" s="219"/>
      <c r="K244" s="220"/>
      <c r="L244" s="20" t="s">
        <v>57</v>
      </c>
      <c r="M244" s="23">
        <v>744</v>
      </c>
      <c r="N244" s="56">
        <f>[1]Оценка!H251</f>
        <v>0</v>
      </c>
      <c r="O244" s="56">
        <f>[1]Оценка!I251</f>
        <v>0</v>
      </c>
      <c r="P244" s="56">
        <v>10</v>
      </c>
      <c r="Q244" s="56">
        <f t="shared" si="45"/>
        <v>0</v>
      </c>
      <c r="R244" s="25"/>
      <c r="S244" s="181"/>
      <c r="T244" s="3">
        <f t="shared" si="46"/>
        <v>0</v>
      </c>
    </row>
    <row r="245" spans="1:20" ht="38.25" hidden="1" customHeight="1" x14ac:dyDescent="0.25">
      <c r="A245" s="225"/>
      <c r="B245" s="228"/>
      <c r="C245" s="189"/>
      <c r="D245" s="189"/>
      <c r="E245" s="189"/>
      <c r="F245" s="189"/>
      <c r="G245" s="218" t="s">
        <v>90</v>
      </c>
      <c r="H245" s="219"/>
      <c r="I245" s="219"/>
      <c r="J245" s="219"/>
      <c r="K245" s="220"/>
      <c r="L245" s="20" t="s">
        <v>57</v>
      </c>
      <c r="M245" s="23">
        <v>744</v>
      </c>
      <c r="N245" s="56">
        <f>[1]Оценка!H252</f>
        <v>0</v>
      </c>
      <c r="O245" s="56">
        <f>[1]Оценка!I252</f>
        <v>0</v>
      </c>
      <c r="P245" s="56">
        <v>10</v>
      </c>
      <c r="Q245" s="56">
        <f t="shared" si="45"/>
        <v>0</v>
      </c>
      <c r="R245" s="25"/>
      <c r="S245" s="181"/>
      <c r="T245" s="3">
        <f t="shared" si="46"/>
        <v>0</v>
      </c>
    </row>
    <row r="246" spans="1:20" ht="38.25" hidden="1" customHeight="1" x14ac:dyDescent="0.25">
      <c r="A246" s="226"/>
      <c r="B246" s="229"/>
      <c r="C246" s="170"/>
      <c r="D246" s="170"/>
      <c r="E246" s="170"/>
      <c r="F246" s="170"/>
      <c r="G246" s="221" t="s">
        <v>91</v>
      </c>
      <c r="H246" s="222"/>
      <c r="I246" s="222"/>
      <c r="J246" s="222"/>
      <c r="K246" s="223"/>
      <c r="L246" s="26" t="s">
        <v>57</v>
      </c>
      <c r="M246" s="27">
        <v>744</v>
      </c>
      <c r="N246" s="61">
        <f>[1]Оценка!H253</f>
        <v>0</v>
      </c>
      <c r="O246" s="61">
        <f>[1]Оценка!I253</f>
        <v>0</v>
      </c>
      <c r="P246" s="61">
        <v>10</v>
      </c>
      <c r="Q246" s="61">
        <f t="shared" si="45"/>
        <v>0</v>
      </c>
      <c r="R246" s="29"/>
      <c r="S246" s="181"/>
      <c r="T246" s="3">
        <f t="shared" si="46"/>
        <v>0</v>
      </c>
    </row>
    <row r="247" spans="1:20" ht="48.75" customHeight="1" x14ac:dyDescent="0.25">
      <c r="A247" s="224" t="str">
        <f>[1]Оценка!B260</f>
        <v>802112О.99.0.ББ11АЮ58001</v>
      </c>
      <c r="B247" s="227" t="s">
        <v>53</v>
      </c>
      <c r="C247" s="227" t="s">
        <v>53</v>
      </c>
      <c r="D247" s="227" t="s">
        <v>53</v>
      </c>
      <c r="E247" s="169" t="s">
        <v>55</v>
      </c>
      <c r="F247" s="169"/>
      <c r="G247" s="218" t="s">
        <v>88</v>
      </c>
      <c r="H247" s="219"/>
      <c r="I247" s="219"/>
      <c r="J247" s="219"/>
      <c r="K247" s="220"/>
      <c r="L247" s="20" t="s">
        <v>57</v>
      </c>
      <c r="M247" s="23">
        <v>744</v>
      </c>
      <c r="N247" s="56">
        <f>[1]Оценка!H260</f>
        <v>69</v>
      </c>
      <c r="O247" s="56">
        <f>[1]Оценка!I260</f>
        <v>66.7</v>
      </c>
      <c r="P247" s="56">
        <v>10</v>
      </c>
      <c r="Q247" s="56">
        <f t="shared" si="45"/>
        <v>0</v>
      </c>
      <c r="R247" s="46"/>
      <c r="S247" s="181">
        <v>35</v>
      </c>
      <c r="T247" s="3">
        <f t="shared" si="46"/>
        <v>69</v>
      </c>
    </row>
    <row r="248" spans="1:20" ht="38.25" customHeight="1" x14ac:dyDescent="0.25">
      <c r="A248" s="225"/>
      <c r="B248" s="228"/>
      <c r="C248" s="228"/>
      <c r="D248" s="228"/>
      <c r="E248" s="189"/>
      <c r="F248" s="189"/>
      <c r="G248" s="218" t="s">
        <v>89</v>
      </c>
      <c r="H248" s="219"/>
      <c r="I248" s="219"/>
      <c r="J248" s="219"/>
      <c r="K248" s="220"/>
      <c r="L248" s="20" t="s">
        <v>57</v>
      </c>
      <c r="M248" s="23">
        <v>744</v>
      </c>
      <c r="N248" s="56">
        <f>[1]Оценка!H261</f>
        <v>34.5</v>
      </c>
      <c r="O248" s="56">
        <f>[1]Оценка!I261</f>
        <v>37.299999999999997</v>
      </c>
      <c r="P248" s="56">
        <v>10</v>
      </c>
      <c r="Q248" s="56">
        <f t="shared" si="45"/>
        <v>0</v>
      </c>
      <c r="R248" s="25"/>
      <c r="S248" s="181"/>
      <c r="T248" s="3">
        <f t="shared" si="46"/>
        <v>34.5</v>
      </c>
    </row>
    <row r="249" spans="1:20" ht="46.5" customHeight="1" x14ac:dyDescent="0.25">
      <c r="A249" s="225"/>
      <c r="B249" s="228"/>
      <c r="C249" s="228"/>
      <c r="D249" s="228"/>
      <c r="E249" s="189"/>
      <c r="F249" s="189"/>
      <c r="G249" s="218" t="s">
        <v>90</v>
      </c>
      <c r="H249" s="219"/>
      <c r="I249" s="219"/>
      <c r="J249" s="219"/>
      <c r="K249" s="220"/>
      <c r="L249" s="20" t="s">
        <v>57</v>
      </c>
      <c r="M249" s="23">
        <v>744</v>
      </c>
      <c r="N249" s="56">
        <f>[1]Оценка!H262</f>
        <v>33.299999999999997</v>
      </c>
      <c r="O249" s="56">
        <f>[1]Оценка!I262</f>
        <v>100</v>
      </c>
      <c r="P249" s="56">
        <v>10</v>
      </c>
      <c r="Q249" s="56">
        <f t="shared" si="45"/>
        <v>0</v>
      </c>
      <c r="R249" s="25"/>
      <c r="S249" s="181"/>
      <c r="T249" s="3">
        <f t="shared" si="46"/>
        <v>33.299999999999997</v>
      </c>
    </row>
    <row r="250" spans="1:20" ht="38.25" customHeight="1" x14ac:dyDescent="0.25">
      <c r="A250" s="226"/>
      <c r="B250" s="229"/>
      <c r="C250" s="229"/>
      <c r="D250" s="229"/>
      <c r="E250" s="170"/>
      <c r="F250" s="170"/>
      <c r="G250" s="221" t="s">
        <v>91</v>
      </c>
      <c r="H250" s="222"/>
      <c r="I250" s="222"/>
      <c r="J250" s="222"/>
      <c r="K250" s="223"/>
      <c r="L250" s="26" t="s">
        <v>57</v>
      </c>
      <c r="M250" s="27">
        <v>744</v>
      </c>
      <c r="N250" s="61">
        <f>[1]Оценка!H263</f>
        <v>100</v>
      </c>
      <c r="O250" s="61">
        <f>[1]Оценка!I263</f>
        <v>100</v>
      </c>
      <c r="P250" s="61">
        <v>10</v>
      </c>
      <c r="Q250" s="61">
        <f t="shared" si="45"/>
        <v>0</v>
      </c>
      <c r="R250" s="46"/>
      <c r="S250" s="181"/>
      <c r="T250" s="3">
        <f t="shared" si="46"/>
        <v>100</v>
      </c>
    </row>
    <row r="251" spans="1:20" ht="38.25" hidden="1" customHeight="1" x14ac:dyDescent="0.25">
      <c r="A251" s="224" t="str">
        <f>[1]Оценка!B270</f>
        <v>802112О.99.0.ББ11АЮ66001</v>
      </c>
      <c r="B251" s="227" t="s">
        <v>53</v>
      </c>
      <c r="C251" s="227" t="s">
        <v>53</v>
      </c>
      <c r="D251" s="230" t="s">
        <v>53</v>
      </c>
      <c r="E251" s="230" t="s">
        <v>92</v>
      </c>
      <c r="F251" s="169"/>
      <c r="G251" s="218" t="s">
        <v>88</v>
      </c>
      <c r="H251" s="219"/>
      <c r="I251" s="219"/>
      <c r="J251" s="219"/>
      <c r="K251" s="220"/>
      <c r="L251" s="20" t="s">
        <v>57</v>
      </c>
      <c r="M251" s="23">
        <v>744</v>
      </c>
      <c r="N251" s="56">
        <f>[1]Оценка!H270</f>
        <v>0</v>
      </c>
      <c r="O251" s="56">
        <f>[1]Оценка!I270</f>
        <v>0</v>
      </c>
      <c r="P251" s="56">
        <v>10</v>
      </c>
      <c r="Q251" s="56">
        <f t="shared" si="45"/>
        <v>0</v>
      </c>
      <c r="R251" s="25"/>
      <c r="S251" s="181">
        <v>38</v>
      </c>
      <c r="T251" s="3">
        <f t="shared" si="46"/>
        <v>0</v>
      </c>
    </row>
    <row r="252" spans="1:20" ht="38.25" hidden="1" customHeight="1" x14ac:dyDescent="0.25">
      <c r="A252" s="225"/>
      <c r="B252" s="228"/>
      <c r="C252" s="228"/>
      <c r="D252" s="231"/>
      <c r="E252" s="231"/>
      <c r="F252" s="189"/>
      <c r="G252" s="218" t="s">
        <v>89</v>
      </c>
      <c r="H252" s="219"/>
      <c r="I252" s="219"/>
      <c r="J252" s="219"/>
      <c r="K252" s="220"/>
      <c r="L252" s="20" t="s">
        <v>57</v>
      </c>
      <c r="M252" s="23">
        <v>744</v>
      </c>
      <c r="N252" s="56">
        <f>[1]Оценка!H271</f>
        <v>0</v>
      </c>
      <c r="O252" s="56">
        <f>[1]Оценка!I271</f>
        <v>0</v>
      </c>
      <c r="P252" s="56">
        <v>10</v>
      </c>
      <c r="Q252" s="56">
        <f t="shared" si="45"/>
        <v>0</v>
      </c>
      <c r="R252" s="25"/>
      <c r="S252" s="181"/>
      <c r="T252" s="3">
        <f t="shared" si="46"/>
        <v>0</v>
      </c>
    </row>
    <row r="253" spans="1:20" ht="38.25" hidden="1" customHeight="1" x14ac:dyDescent="0.25">
      <c r="A253" s="225"/>
      <c r="B253" s="228"/>
      <c r="C253" s="228"/>
      <c r="D253" s="231"/>
      <c r="E253" s="231"/>
      <c r="F253" s="189"/>
      <c r="G253" s="218" t="s">
        <v>90</v>
      </c>
      <c r="H253" s="219"/>
      <c r="I253" s="219"/>
      <c r="J253" s="219"/>
      <c r="K253" s="220"/>
      <c r="L253" s="20" t="s">
        <v>57</v>
      </c>
      <c r="M253" s="23">
        <v>744</v>
      </c>
      <c r="N253" s="56">
        <f>[1]Оценка!H272</f>
        <v>0</v>
      </c>
      <c r="O253" s="56">
        <f>[1]Оценка!I272</f>
        <v>0</v>
      </c>
      <c r="P253" s="56">
        <v>10</v>
      </c>
      <c r="Q253" s="56">
        <f t="shared" si="45"/>
        <v>0</v>
      </c>
      <c r="R253" s="25"/>
      <c r="S253" s="181"/>
      <c r="T253" s="3">
        <f t="shared" si="46"/>
        <v>0</v>
      </c>
    </row>
    <row r="254" spans="1:20" ht="38.25" hidden="1" customHeight="1" x14ac:dyDescent="0.25">
      <c r="A254" s="226"/>
      <c r="B254" s="229"/>
      <c r="C254" s="229"/>
      <c r="D254" s="232"/>
      <c r="E254" s="232"/>
      <c r="F254" s="170"/>
      <c r="G254" s="221" t="s">
        <v>91</v>
      </c>
      <c r="H254" s="222"/>
      <c r="I254" s="222"/>
      <c r="J254" s="222"/>
      <c r="K254" s="223"/>
      <c r="L254" s="26" t="s">
        <v>57</v>
      </c>
      <c r="M254" s="27">
        <v>744</v>
      </c>
      <c r="N254" s="61">
        <f>[1]Оценка!H273</f>
        <v>0</v>
      </c>
      <c r="O254" s="61">
        <f>[1]Оценка!I273</f>
        <v>0</v>
      </c>
      <c r="P254" s="61">
        <v>10</v>
      </c>
      <c r="Q254" s="61">
        <f t="shared" si="45"/>
        <v>0</v>
      </c>
      <c r="R254" s="29"/>
      <c r="S254" s="181"/>
      <c r="T254" s="3">
        <f t="shared" si="46"/>
        <v>0</v>
      </c>
    </row>
    <row r="255" spans="1:20" ht="38.25" hidden="1" customHeight="1" x14ac:dyDescent="0.25">
      <c r="A255" s="224" t="str">
        <f>[1]Оценка!B275</f>
        <v>802112О.99.0.ББ11АЮ83001</v>
      </c>
      <c r="B255" s="227" t="s">
        <v>53</v>
      </c>
      <c r="C255" s="227" t="s">
        <v>53</v>
      </c>
      <c r="D255" s="169" t="s">
        <v>73</v>
      </c>
      <c r="E255" s="169" t="s">
        <v>55</v>
      </c>
      <c r="F255" s="169"/>
      <c r="G255" s="218" t="s">
        <v>88</v>
      </c>
      <c r="H255" s="219"/>
      <c r="I255" s="219"/>
      <c r="J255" s="219"/>
      <c r="K255" s="220"/>
      <c r="L255" s="20" t="s">
        <v>57</v>
      </c>
      <c r="M255" s="23">
        <v>744</v>
      </c>
      <c r="N255" s="56">
        <f>[1]Оценка!H275</f>
        <v>0</v>
      </c>
      <c r="O255" s="56">
        <f>[1]Оценка!I275</f>
        <v>0</v>
      </c>
      <c r="P255" s="56">
        <v>10</v>
      </c>
      <c r="Q255" s="56">
        <f t="shared" si="45"/>
        <v>0</v>
      </c>
      <c r="R255" s="25"/>
      <c r="S255" s="181">
        <v>36</v>
      </c>
      <c r="T255" s="3">
        <f t="shared" si="46"/>
        <v>0</v>
      </c>
    </row>
    <row r="256" spans="1:20" ht="38.25" hidden="1" customHeight="1" x14ac:dyDescent="0.25">
      <c r="A256" s="225"/>
      <c r="B256" s="228"/>
      <c r="C256" s="228"/>
      <c r="D256" s="189"/>
      <c r="E256" s="189"/>
      <c r="F256" s="189"/>
      <c r="G256" s="218" t="s">
        <v>89</v>
      </c>
      <c r="H256" s="219"/>
      <c r="I256" s="219"/>
      <c r="J256" s="219"/>
      <c r="K256" s="220"/>
      <c r="L256" s="20" t="s">
        <v>57</v>
      </c>
      <c r="M256" s="23">
        <v>744</v>
      </c>
      <c r="N256" s="56">
        <f>[1]Оценка!H276</f>
        <v>0</v>
      </c>
      <c r="O256" s="56">
        <f>[1]Оценка!I276</f>
        <v>0</v>
      </c>
      <c r="P256" s="56">
        <v>10</v>
      </c>
      <c r="Q256" s="56">
        <f t="shared" si="45"/>
        <v>0</v>
      </c>
      <c r="R256" s="25"/>
      <c r="S256" s="181"/>
      <c r="T256" s="3">
        <f t="shared" si="46"/>
        <v>0</v>
      </c>
    </row>
    <row r="257" spans="1:20" ht="38.25" hidden="1" customHeight="1" x14ac:dyDescent="0.25">
      <c r="A257" s="225"/>
      <c r="B257" s="228"/>
      <c r="C257" s="228"/>
      <c r="D257" s="189"/>
      <c r="E257" s="189"/>
      <c r="F257" s="189"/>
      <c r="G257" s="218" t="s">
        <v>90</v>
      </c>
      <c r="H257" s="219"/>
      <c r="I257" s="219"/>
      <c r="J257" s="219"/>
      <c r="K257" s="220"/>
      <c r="L257" s="20" t="s">
        <v>57</v>
      </c>
      <c r="M257" s="23">
        <v>744</v>
      </c>
      <c r="N257" s="56">
        <f>[1]Оценка!H277</f>
        <v>0</v>
      </c>
      <c r="O257" s="56">
        <f>[1]Оценка!I277</f>
        <v>0</v>
      </c>
      <c r="P257" s="56">
        <v>10</v>
      </c>
      <c r="Q257" s="56">
        <f t="shared" si="45"/>
        <v>0</v>
      </c>
      <c r="R257" s="25"/>
      <c r="S257" s="181"/>
      <c r="T257" s="3">
        <f t="shared" si="46"/>
        <v>0</v>
      </c>
    </row>
    <row r="258" spans="1:20" ht="38.25" hidden="1" customHeight="1" x14ac:dyDescent="0.25">
      <c r="A258" s="226"/>
      <c r="B258" s="229"/>
      <c r="C258" s="229"/>
      <c r="D258" s="170"/>
      <c r="E258" s="170"/>
      <c r="F258" s="170"/>
      <c r="G258" s="221" t="s">
        <v>91</v>
      </c>
      <c r="H258" s="222"/>
      <c r="I258" s="222"/>
      <c r="J258" s="222"/>
      <c r="K258" s="223"/>
      <c r="L258" s="26" t="s">
        <v>57</v>
      </c>
      <c r="M258" s="27">
        <v>744</v>
      </c>
      <c r="N258" s="61">
        <f>[1]Оценка!H278</f>
        <v>0</v>
      </c>
      <c r="O258" s="61">
        <f>[1]Оценка!I278</f>
        <v>0</v>
      </c>
      <c r="P258" s="61">
        <v>10</v>
      </c>
      <c r="Q258" s="61">
        <f t="shared" si="45"/>
        <v>0</v>
      </c>
      <c r="R258" s="29"/>
      <c r="S258" s="181"/>
      <c r="T258" s="3">
        <f t="shared" si="46"/>
        <v>0</v>
      </c>
    </row>
    <row r="259" spans="1:20" ht="38.25" hidden="1" customHeight="1" x14ac:dyDescent="0.25">
      <c r="A259" s="224" t="str">
        <f>[1]Оценка!B280</f>
        <v>802112О.99.0.ББ11АЯ08001</v>
      </c>
      <c r="B259" s="227" t="s">
        <v>53</v>
      </c>
      <c r="C259" s="227" t="s">
        <v>53</v>
      </c>
      <c r="D259" s="227" t="s">
        <v>93</v>
      </c>
      <c r="E259" s="169" t="s">
        <v>55</v>
      </c>
      <c r="F259" s="169"/>
      <c r="G259" s="218" t="s">
        <v>88</v>
      </c>
      <c r="H259" s="219"/>
      <c r="I259" s="219"/>
      <c r="J259" s="219"/>
      <c r="K259" s="220"/>
      <c r="L259" s="20" t="s">
        <v>57</v>
      </c>
      <c r="M259" s="23">
        <v>744</v>
      </c>
      <c r="N259" s="56">
        <f>[1]Оценка!H280</f>
        <v>0</v>
      </c>
      <c r="O259" s="56">
        <f>[1]Оценка!I280</f>
        <v>0</v>
      </c>
      <c r="P259" s="56">
        <v>10</v>
      </c>
      <c r="Q259" s="56">
        <f t="shared" si="45"/>
        <v>0</v>
      </c>
      <c r="R259" s="25"/>
      <c r="S259" s="181">
        <v>37</v>
      </c>
      <c r="T259" s="3">
        <f t="shared" si="46"/>
        <v>0</v>
      </c>
    </row>
    <row r="260" spans="1:20" ht="38.25" hidden="1" customHeight="1" x14ac:dyDescent="0.25">
      <c r="A260" s="225"/>
      <c r="B260" s="228"/>
      <c r="C260" s="228"/>
      <c r="D260" s="228"/>
      <c r="E260" s="189"/>
      <c r="F260" s="189"/>
      <c r="G260" s="218" t="s">
        <v>89</v>
      </c>
      <c r="H260" s="219"/>
      <c r="I260" s="219"/>
      <c r="J260" s="219"/>
      <c r="K260" s="220"/>
      <c r="L260" s="20" t="s">
        <v>57</v>
      </c>
      <c r="M260" s="23">
        <v>744</v>
      </c>
      <c r="N260" s="56">
        <f>[1]Оценка!H281</f>
        <v>0</v>
      </c>
      <c r="O260" s="56">
        <f>[1]Оценка!I281</f>
        <v>0</v>
      </c>
      <c r="P260" s="56">
        <v>10</v>
      </c>
      <c r="Q260" s="56">
        <f t="shared" si="45"/>
        <v>0</v>
      </c>
      <c r="R260" s="25"/>
      <c r="S260" s="181"/>
      <c r="T260" s="3">
        <f t="shared" si="46"/>
        <v>0</v>
      </c>
    </row>
    <row r="261" spans="1:20" ht="38.25" hidden="1" customHeight="1" x14ac:dyDescent="0.25">
      <c r="A261" s="225"/>
      <c r="B261" s="228"/>
      <c r="C261" s="228"/>
      <c r="D261" s="228"/>
      <c r="E261" s="189"/>
      <c r="F261" s="189"/>
      <c r="G261" s="218" t="s">
        <v>90</v>
      </c>
      <c r="H261" s="219"/>
      <c r="I261" s="219"/>
      <c r="J261" s="219"/>
      <c r="K261" s="220"/>
      <c r="L261" s="20" t="s">
        <v>57</v>
      </c>
      <c r="M261" s="23">
        <v>744</v>
      </c>
      <c r="N261" s="56">
        <f>[1]Оценка!H282</f>
        <v>0</v>
      </c>
      <c r="O261" s="56">
        <f>[1]Оценка!I282</f>
        <v>0</v>
      </c>
      <c r="P261" s="56">
        <v>10</v>
      </c>
      <c r="Q261" s="56">
        <f t="shared" si="45"/>
        <v>0</v>
      </c>
      <c r="R261" s="25"/>
      <c r="S261" s="181"/>
      <c r="T261" s="3">
        <f t="shared" si="46"/>
        <v>0</v>
      </c>
    </row>
    <row r="262" spans="1:20" ht="38.25" hidden="1" customHeight="1" x14ac:dyDescent="0.25">
      <c r="A262" s="226"/>
      <c r="B262" s="229"/>
      <c r="C262" s="229"/>
      <c r="D262" s="229"/>
      <c r="E262" s="170"/>
      <c r="F262" s="170"/>
      <c r="G262" s="221" t="s">
        <v>91</v>
      </c>
      <c r="H262" s="222"/>
      <c r="I262" s="222"/>
      <c r="J262" s="222"/>
      <c r="K262" s="223"/>
      <c r="L262" s="26" t="s">
        <v>57</v>
      </c>
      <c r="M262" s="27">
        <v>744</v>
      </c>
      <c r="N262" s="61">
        <f>[1]Оценка!H283</f>
        <v>0</v>
      </c>
      <c r="O262" s="61">
        <f>[1]Оценка!I283</f>
        <v>0</v>
      </c>
      <c r="P262" s="61">
        <v>10</v>
      </c>
      <c r="Q262" s="61">
        <f t="shared" si="45"/>
        <v>0</v>
      </c>
      <c r="R262" s="29"/>
      <c r="S262" s="181"/>
      <c r="T262" s="3">
        <f t="shared" si="46"/>
        <v>0</v>
      </c>
    </row>
    <row r="263" spans="1:20" ht="6" customHeight="1" x14ac:dyDescent="0.25">
      <c r="T263" s="3">
        <f t="shared" ref="T263:T267" si="47">T264</f>
        <v>1</v>
      </c>
    </row>
    <row r="264" spans="1:20" ht="6" customHeight="1" x14ac:dyDescent="0.25">
      <c r="T264" s="3">
        <f t="shared" si="47"/>
        <v>1</v>
      </c>
    </row>
    <row r="265" spans="1:20" x14ac:dyDescent="0.25">
      <c r="A265" s="188" t="s">
        <v>64</v>
      </c>
      <c r="B265" s="188"/>
      <c r="C265" s="188"/>
      <c r="D265" s="188"/>
      <c r="E265" s="188"/>
      <c r="F265" s="188"/>
      <c r="G265" s="188"/>
      <c r="H265" s="188"/>
      <c r="I265" s="188"/>
      <c r="J265" s="188"/>
      <c r="K265" s="188"/>
      <c r="L265" s="188"/>
      <c r="M265" s="188"/>
      <c r="N265" s="188"/>
      <c r="O265" s="188"/>
      <c r="P265" s="188"/>
      <c r="Q265" s="49"/>
      <c r="R265" s="49"/>
      <c r="S265" s="50"/>
      <c r="T265" s="3">
        <f t="shared" si="47"/>
        <v>1</v>
      </c>
    </row>
    <row r="266" spans="1:20" ht="5.25" customHeight="1" x14ac:dyDescent="0.25">
      <c r="A266" s="59"/>
      <c r="B266" s="60"/>
      <c r="C266" s="60"/>
      <c r="D266" s="60"/>
      <c r="E266" s="60"/>
      <c r="F266" s="60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49"/>
      <c r="R266" s="49"/>
      <c r="S266" s="50"/>
      <c r="T266" s="3">
        <f t="shared" si="47"/>
        <v>1</v>
      </c>
    </row>
    <row r="267" spans="1:20" ht="34.5" customHeight="1" x14ac:dyDescent="0.25">
      <c r="A267" s="169" t="s">
        <v>39</v>
      </c>
      <c r="B267" s="179" t="s">
        <v>40</v>
      </c>
      <c r="C267" s="180"/>
      <c r="D267" s="190"/>
      <c r="E267" s="179" t="s">
        <v>41</v>
      </c>
      <c r="F267" s="190"/>
      <c r="G267" s="171" t="s">
        <v>65</v>
      </c>
      <c r="H267" s="191"/>
      <c r="I267" s="191"/>
      <c r="J267" s="191"/>
      <c r="K267" s="191"/>
      <c r="L267" s="191"/>
      <c r="M267" s="191"/>
      <c r="N267" s="191"/>
      <c r="O267" s="191"/>
      <c r="P267" s="191"/>
      <c r="Q267" s="172"/>
      <c r="R267" s="175" t="s">
        <v>66</v>
      </c>
      <c r="T267" s="3">
        <f t="shared" si="47"/>
        <v>1</v>
      </c>
    </row>
    <row r="268" spans="1:20" ht="28.5" customHeight="1" x14ac:dyDescent="0.25">
      <c r="A268" s="189"/>
      <c r="B268" s="169" t="s">
        <v>43</v>
      </c>
      <c r="C268" s="169" t="s">
        <v>43</v>
      </c>
      <c r="D268" s="169" t="s">
        <v>43</v>
      </c>
      <c r="E268" s="169" t="s">
        <v>43</v>
      </c>
      <c r="F268" s="169" t="s">
        <v>43</v>
      </c>
      <c r="G268" s="169" t="s">
        <v>44</v>
      </c>
      <c r="H268" s="179" t="s">
        <v>45</v>
      </c>
      <c r="I268" s="180"/>
      <c r="J268" s="169" t="s">
        <v>46</v>
      </c>
      <c r="K268" s="169" t="s">
        <v>47</v>
      </c>
      <c r="L268" s="171" t="s">
        <v>48</v>
      </c>
      <c r="M268" s="172"/>
      <c r="N268" s="171" t="s">
        <v>49</v>
      </c>
      <c r="O268" s="172"/>
      <c r="P268" s="175" t="s">
        <v>50</v>
      </c>
      <c r="Q268" s="175"/>
      <c r="R268" s="175"/>
      <c r="T268" s="3">
        <f>T269</f>
        <v>1</v>
      </c>
    </row>
    <row r="269" spans="1:20" ht="28.5" customHeight="1" x14ac:dyDescent="0.25">
      <c r="A269" s="170"/>
      <c r="B269" s="170"/>
      <c r="C269" s="170"/>
      <c r="D269" s="170"/>
      <c r="E269" s="170"/>
      <c r="F269" s="170"/>
      <c r="G269" s="178"/>
      <c r="H269" s="34" t="s">
        <v>51</v>
      </c>
      <c r="I269" s="34" t="s">
        <v>52</v>
      </c>
      <c r="J269" s="170"/>
      <c r="K269" s="170"/>
      <c r="L269" s="173"/>
      <c r="M269" s="174"/>
      <c r="N269" s="173"/>
      <c r="O269" s="174"/>
      <c r="P269" s="175"/>
      <c r="Q269" s="175"/>
      <c r="R269" s="175"/>
      <c r="T269" s="3">
        <f>IF(T270&gt;0,1,0)</f>
        <v>1</v>
      </c>
    </row>
    <row r="270" spans="1:20" x14ac:dyDescent="0.25">
      <c r="A270" s="53">
        <v>1</v>
      </c>
      <c r="B270" s="53">
        <v>2</v>
      </c>
      <c r="C270" s="53">
        <v>3</v>
      </c>
      <c r="D270" s="53">
        <v>4</v>
      </c>
      <c r="E270" s="53">
        <v>5</v>
      </c>
      <c r="F270" s="53">
        <v>6</v>
      </c>
      <c r="G270" s="53">
        <v>7</v>
      </c>
      <c r="H270" s="53">
        <v>8</v>
      </c>
      <c r="I270" s="53">
        <v>9</v>
      </c>
      <c r="J270" s="53">
        <v>10</v>
      </c>
      <c r="K270" s="53">
        <v>11</v>
      </c>
      <c r="L270" s="216">
        <v>12</v>
      </c>
      <c r="M270" s="217"/>
      <c r="N270" s="216">
        <v>13</v>
      </c>
      <c r="O270" s="217"/>
      <c r="P270" s="216">
        <v>14</v>
      </c>
      <c r="Q270" s="217"/>
      <c r="R270" s="53">
        <v>16</v>
      </c>
      <c r="T270" s="3">
        <f>SUM(T271:T282)</f>
        <v>74.78</v>
      </c>
    </row>
    <row r="271" spans="1:20" ht="49.5" hidden="1" customHeight="1" x14ac:dyDescent="0.25">
      <c r="A271" s="39" t="str">
        <f>A215</f>
        <v>802112О.99.0.ББ11АА00001</v>
      </c>
      <c r="B271" s="39" t="str">
        <f t="shared" ref="B271:E271" si="48">B215</f>
        <v>адаптированная образовательная программа</v>
      </c>
      <c r="C271" s="39" t="str">
        <f t="shared" si="48"/>
        <v>обучающиеся с ограниченными возможностями здоровья (ОВЗ)</v>
      </c>
      <c r="D271" s="39" t="str">
        <f t="shared" si="48"/>
        <v>не указано</v>
      </c>
      <c r="E271" s="39" t="str">
        <f t="shared" si="48"/>
        <v>очная</v>
      </c>
      <c r="F271" s="25"/>
      <c r="G271" s="20" t="s">
        <v>67</v>
      </c>
      <c r="H271" s="20" t="s">
        <v>68</v>
      </c>
      <c r="I271" s="23">
        <v>792</v>
      </c>
      <c r="J271" s="24">
        <f>[1]Оценка!H199</f>
        <v>0</v>
      </c>
      <c r="K271" s="24">
        <f>[1]Оценка!I199</f>
        <v>0</v>
      </c>
      <c r="L271" s="114">
        <v>10</v>
      </c>
      <c r="M271" s="115"/>
      <c r="N271" s="114" t="e">
        <f t="shared" ref="N271:N282" si="49">IF(K271*100/J271-100&gt;=-10,0,K271*100/J271-100+10)</f>
        <v>#DIV/0!</v>
      </c>
      <c r="O271" s="115"/>
      <c r="P271" s="211"/>
      <c r="Q271" s="212"/>
      <c r="R271" s="19"/>
      <c r="S271" s="38">
        <v>27</v>
      </c>
      <c r="T271" s="3">
        <f>J271</f>
        <v>0</v>
      </c>
    </row>
    <row r="272" spans="1:20" ht="48.75" hidden="1" x14ac:dyDescent="0.25">
      <c r="A272" s="39" t="str">
        <f>A219</f>
        <v>802112О.99.0.ББ11АА25001</v>
      </c>
      <c r="B272" s="39" t="str">
        <f t="shared" ref="B272:E272" si="50">B219</f>
        <v>адаптированная образовательная программа</v>
      </c>
      <c r="C272" s="39" t="str">
        <f t="shared" si="50"/>
        <v>обучающиеся с ограниченными возможностями здоровья (ОВЗ)</v>
      </c>
      <c r="D272" s="39" t="str">
        <f t="shared" si="50"/>
        <v>проходящие обучение по состоянию здоровья на дому</v>
      </c>
      <c r="E272" s="39" t="str">
        <f t="shared" si="50"/>
        <v>очная</v>
      </c>
      <c r="F272" s="25"/>
      <c r="G272" s="20" t="s">
        <v>67</v>
      </c>
      <c r="H272" s="20" t="s">
        <v>68</v>
      </c>
      <c r="I272" s="23">
        <v>792</v>
      </c>
      <c r="J272" s="24">
        <f>[1]Оценка!H204</f>
        <v>0</v>
      </c>
      <c r="K272" s="24">
        <f>[1]Оценка!I204</f>
        <v>0</v>
      </c>
      <c r="L272" s="114">
        <v>10</v>
      </c>
      <c r="M272" s="115"/>
      <c r="N272" s="114" t="e">
        <f t="shared" si="49"/>
        <v>#DIV/0!</v>
      </c>
      <c r="O272" s="115"/>
      <c r="P272" s="211"/>
      <c r="Q272" s="212"/>
      <c r="R272" s="19"/>
      <c r="S272" s="38">
        <v>28</v>
      </c>
      <c r="T272" s="3">
        <f t="shared" ref="T272:T282" si="51">J272</f>
        <v>0</v>
      </c>
    </row>
    <row r="273" spans="1:20" ht="36.75" hidden="1" x14ac:dyDescent="0.25">
      <c r="A273" s="39" t="str">
        <f>A223</f>
        <v>802112О.99.0.ББ11АБ50001</v>
      </c>
      <c r="B273" s="39" t="str">
        <f t="shared" ref="B273:E273" si="52">B223</f>
        <v>адаптированная образовательная программа</v>
      </c>
      <c r="C273" s="39" t="str">
        <f t="shared" si="52"/>
        <v>дети-инвалиды</v>
      </c>
      <c r="D273" s="39" t="str">
        <f t="shared" si="52"/>
        <v>не указано</v>
      </c>
      <c r="E273" s="39" t="str">
        <f t="shared" si="52"/>
        <v>очная</v>
      </c>
      <c r="F273" s="25"/>
      <c r="G273" s="20" t="s">
        <v>67</v>
      </c>
      <c r="H273" s="20" t="s">
        <v>68</v>
      </c>
      <c r="I273" s="23">
        <v>792</v>
      </c>
      <c r="J273" s="24">
        <f>[1]Оценка!H214</f>
        <v>0</v>
      </c>
      <c r="K273" s="24">
        <f>[1]Оценка!I214</f>
        <v>0</v>
      </c>
      <c r="L273" s="114">
        <v>10</v>
      </c>
      <c r="M273" s="115"/>
      <c r="N273" s="114" t="e">
        <f t="shared" si="49"/>
        <v>#DIV/0!</v>
      </c>
      <c r="O273" s="115"/>
      <c r="P273" s="211"/>
      <c r="Q273" s="212"/>
      <c r="R273" s="19"/>
      <c r="S273" s="38">
        <v>29</v>
      </c>
      <c r="T273" s="3">
        <f t="shared" si="51"/>
        <v>0</v>
      </c>
    </row>
    <row r="274" spans="1:20" ht="50.25" hidden="1" customHeight="1" x14ac:dyDescent="0.25">
      <c r="A274" s="39" t="str">
        <f>A227</f>
        <v>802112О.99.0.ББ11АБ75001</v>
      </c>
      <c r="B274" s="39" t="str">
        <f t="shared" ref="B274:E274" si="53">B227</f>
        <v>адаптированная образовательная программа</v>
      </c>
      <c r="C274" s="39" t="str">
        <f t="shared" si="53"/>
        <v>дети-инвалиды</v>
      </c>
      <c r="D274" s="39" t="str">
        <f t="shared" si="53"/>
        <v>проходящие обучение по состоянию здоровья на дому</v>
      </c>
      <c r="E274" s="39" t="str">
        <f t="shared" si="53"/>
        <v>очная</v>
      </c>
      <c r="F274" s="25"/>
      <c r="G274" s="20" t="s">
        <v>67</v>
      </c>
      <c r="H274" s="20" t="s">
        <v>68</v>
      </c>
      <c r="I274" s="23">
        <v>792</v>
      </c>
      <c r="J274" s="24">
        <f>[1]Оценка!H219</f>
        <v>0</v>
      </c>
      <c r="K274" s="24">
        <f>[1]Оценка!I219</f>
        <v>0</v>
      </c>
      <c r="L274" s="114">
        <v>10</v>
      </c>
      <c r="M274" s="115"/>
      <c r="N274" s="114" t="e">
        <f t="shared" si="49"/>
        <v>#DIV/0!</v>
      </c>
      <c r="O274" s="115"/>
      <c r="P274" s="211"/>
      <c r="Q274" s="212"/>
      <c r="R274" s="19"/>
      <c r="S274" s="38">
        <v>30</v>
      </c>
      <c r="T274" s="3">
        <f t="shared" si="51"/>
        <v>0</v>
      </c>
    </row>
    <row r="275" spans="1:20" ht="108.75" hidden="1" x14ac:dyDescent="0.25">
      <c r="A275" s="39" t="str">
        <f>A231</f>
        <v>802112О.99.0.ББ11АО26001</v>
      </c>
      <c r="B275" s="39" t="str">
        <f t="shared" ref="B275:E275" si="54">B231</f>
        <v>образовательная программа, обеспечивающая углубленное изучение отдельных учебных предметов, предметных областей (профильное обучение)</v>
      </c>
      <c r="C275" s="39" t="str">
        <f t="shared" si="54"/>
        <v>дети-инвалиды</v>
      </c>
      <c r="D275" s="39" t="str">
        <f t="shared" si="54"/>
        <v>не указано</v>
      </c>
      <c r="E275" s="39" t="str">
        <f t="shared" si="54"/>
        <v>очная</v>
      </c>
      <c r="F275" s="25"/>
      <c r="G275" s="20" t="s">
        <v>67</v>
      </c>
      <c r="H275" s="20" t="s">
        <v>68</v>
      </c>
      <c r="I275" s="23">
        <v>792</v>
      </c>
      <c r="J275" s="24">
        <f>[1]Оценка!H234</f>
        <v>0</v>
      </c>
      <c r="K275" s="24">
        <f>[1]Оценка!I234</f>
        <v>0</v>
      </c>
      <c r="L275" s="114">
        <v>10</v>
      </c>
      <c r="M275" s="115"/>
      <c r="N275" s="114" t="e">
        <f t="shared" si="49"/>
        <v>#DIV/0!</v>
      </c>
      <c r="O275" s="115"/>
      <c r="P275" s="211"/>
      <c r="Q275" s="212"/>
      <c r="R275" s="19"/>
      <c r="S275" s="38">
        <v>31</v>
      </c>
      <c r="T275" s="3">
        <f t="shared" si="51"/>
        <v>0</v>
      </c>
    </row>
    <row r="276" spans="1:20" ht="99.75" customHeight="1" x14ac:dyDescent="0.25">
      <c r="A276" s="39" t="str">
        <f>A235</f>
        <v>802112О.99.0.ББ11АП76001</v>
      </c>
      <c r="B276" s="62" t="str">
        <f t="shared" ref="B276:E276" si="55">B235</f>
        <v>образовательная программа, обеспечивающая углубленное изучение отдельных учебных предметов, предметных областей (профильное обучение)</v>
      </c>
      <c r="C276" s="39" t="str">
        <f t="shared" si="55"/>
        <v>не указано</v>
      </c>
      <c r="D276" s="39" t="str">
        <f t="shared" si="55"/>
        <v>не указано</v>
      </c>
      <c r="E276" s="39" t="str">
        <f t="shared" si="55"/>
        <v>очная</v>
      </c>
      <c r="F276" s="25"/>
      <c r="G276" s="20" t="s">
        <v>67</v>
      </c>
      <c r="H276" s="20" t="s">
        <v>68</v>
      </c>
      <c r="I276" s="23">
        <v>792</v>
      </c>
      <c r="J276" s="24">
        <f>[1]Оценка!H239</f>
        <v>10.44</v>
      </c>
      <c r="K276" s="24">
        <f>[1]Оценка!I239</f>
        <v>10</v>
      </c>
      <c r="L276" s="114">
        <v>10</v>
      </c>
      <c r="M276" s="115"/>
      <c r="N276" s="114">
        <f t="shared" si="49"/>
        <v>0</v>
      </c>
      <c r="O276" s="115"/>
      <c r="P276" s="179" t="s">
        <v>94</v>
      </c>
      <c r="Q276" s="190"/>
      <c r="R276" s="19"/>
      <c r="S276" s="38">
        <v>32</v>
      </c>
      <c r="T276" s="3">
        <f t="shared" si="51"/>
        <v>10.44</v>
      </c>
    </row>
    <row r="277" spans="1:20" ht="18.75" customHeight="1" x14ac:dyDescent="0.25">
      <c r="A277" s="39" t="str">
        <f>A239</f>
        <v>802112О.99.0.ББ11АЭ08001</v>
      </c>
      <c r="B277" s="39" t="str">
        <f t="shared" ref="B277:E277" si="56">B239</f>
        <v>не указано</v>
      </c>
      <c r="C277" s="39" t="str">
        <f t="shared" si="56"/>
        <v>дети-инвалиды</v>
      </c>
      <c r="D277" s="39" t="str">
        <f t="shared" si="56"/>
        <v>не указано</v>
      </c>
      <c r="E277" s="39" t="str">
        <f t="shared" si="56"/>
        <v>очная</v>
      </c>
      <c r="F277" s="25"/>
      <c r="G277" s="20" t="s">
        <v>67</v>
      </c>
      <c r="H277" s="20" t="s">
        <v>68</v>
      </c>
      <c r="I277" s="23">
        <v>792</v>
      </c>
      <c r="J277" s="24">
        <f>[1]Оценка!H249</f>
        <v>0.56000000000000005</v>
      </c>
      <c r="K277" s="24">
        <f>[1]Оценка!I249</f>
        <v>0.56000000000000005</v>
      </c>
      <c r="L277" s="114">
        <v>10</v>
      </c>
      <c r="M277" s="115"/>
      <c r="N277" s="114">
        <f t="shared" si="49"/>
        <v>0</v>
      </c>
      <c r="O277" s="115"/>
      <c r="P277" s="211"/>
      <c r="Q277" s="212"/>
      <c r="R277" s="19"/>
      <c r="S277" s="38">
        <v>33</v>
      </c>
      <c r="T277" s="3">
        <f t="shared" si="51"/>
        <v>0.56000000000000005</v>
      </c>
    </row>
    <row r="278" spans="1:20" ht="21.75" hidden="1" customHeight="1" x14ac:dyDescent="0.25">
      <c r="A278" s="39" t="str">
        <f>A243</f>
        <v>802112О.99.0.ББ11АЭ33001</v>
      </c>
      <c r="B278" s="39" t="str">
        <f t="shared" ref="B278:E278" si="57">B243</f>
        <v>не указано</v>
      </c>
      <c r="C278" s="39" t="str">
        <f t="shared" si="57"/>
        <v>дети-инвалиды</v>
      </c>
      <c r="D278" s="39" t="str">
        <f t="shared" si="57"/>
        <v>проходящие обучение по состоянию здоровья на дому</v>
      </c>
      <c r="E278" s="39" t="str">
        <f t="shared" si="57"/>
        <v>очная</v>
      </c>
      <c r="F278" s="25"/>
      <c r="G278" s="20" t="s">
        <v>67</v>
      </c>
      <c r="H278" s="20" t="s">
        <v>68</v>
      </c>
      <c r="I278" s="23">
        <v>792</v>
      </c>
      <c r="J278" s="24">
        <f>[1]Оценка!H254</f>
        <v>0</v>
      </c>
      <c r="K278" s="24">
        <f>[1]Оценка!I254</f>
        <v>0</v>
      </c>
      <c r="L278" s="114">
        <v>10</v>
      </c>
      <c r="M278" s="115"/>
      <c r="N278" s="114" t="e">
        <f t="shared" si="49"/>
        <v>#DIV/0!</v>
      </c>
      <c r="O278" s="115"/>
      <c r="P278" s="211"/>
      <c r="Q278" s="212"/>
      <c r="R278" s="19"/>
      <c r="S278" s="38">
        <v>34</v>
      </c>
      <c r="T278" s="3">
        <f t="shared" si="51"/>
        <v>0</v>
      </c>
    </row>
    <row r="279" spans="1:20" ht="17.25" customHeight="1" x14ac:dyDescent="0.25">
      <c r="A279" s="39" t="str">
        <f>A247</f>
        <v>802112О.99.0.ББ11АЮ58001</v>
      </c>
      <c r="B279" s="39" t="str">
        <f t="shared" ref="B279:D279" si="58">B247</f>
        <v>не указано</v>
      </c>
      <c r="C279" s="39" t="str">
        <f t="shared" si="58"/>
        <v>не указано</v>
      </c>
      <c r="D279" s="39" t="str">
        <f t="shared" si="58"/>
        <v>не указано</v>
      </c>
      <c r="E279" s="39" t="str">
        <f t="shared" ref="E279" si="59">E243</f>
        <v>очная</v>
      </c>
      <c r="F279" s="25"/>
      <c r="G279" s="20" t="s">
        <v>67</v>
      </c>
      <c r="H279" s="20" t="s">
        <v>68</v>
      </c>
      <c r="I279" s="23">
        <v>792</v>
      </c>
      <c r="J279" s="24">
        <f>[1]Оценка!H264</f>
        <v>63.78</v>
      </c>
      <c r="K279" s="24">
        <f>[1]Оценка!I264</f>
        <v>64.33</v>
      </c>
      <c r="L279" s="114">
        <v>10</v>
      </c>
      <c r="M279" s="115"/>
      <c r="N279" s="114">
        <f t="shared" si="49"/>
        <v>0</v>
      </c>
      <c r="O279" s="115"/>
      <c r="P279" s="211"/>
      <c r="Q279" s="212"/>
      <c r="R279" s="19"/>
      <c r="S279" s="38">
        <v>35</v>
      </c>
      <c r="T279" s="3">
        <f t="shared" si="51"/>
        <v>63.78</v>
      </c>
    </row>
    <row r="280" spans="1:20" ht="21.75" hidden="1" customHeight="1" x14ac:dyDescent="0.25">
      <c r="A280" s="39" t="str">
        <f>A251</f>
        <v>802112О.99.0.ББ11АЮ66001</v>
      </c>
      <c r="B280" s="39" t="str">
        <f t="shared" ref="B280:E280" si="60">B251</f>
        <v>не указано</v>
      </c>
      <c r="C280" s="39" t="str">
        <f t="shared" si="60"/>
        <v>не указано</v>
      </c>
      <c r="D280" s="63" t="str">
        <f t="shared" si="60"/>
        <v>не указано</v>
      </c>
      <c r="E280" s="63" t="str">
        <f t="shared" si="60"/>
        <v>ЗАОЧНАЯ</v>
      </c>
      <c r="F280" s="25"/>
      <c r="G280" s="20" t="s">
        <v>67</v>
      </c>
      <c r="H280" s="20" t="s">
        <v>68</v>
      </c>
      <c r="I280" s="23">
        <v>792</v>
      </c>
      <c r="J280" s="24">
        <f>[1]Оценка!H274</f>
        <v>0</v>
      </c>
      <c r="K280" s="24">
        <f>[1]Оценка!I274</f>
        <v>0</v>
      </c>
      <c r="L280" s="114">
        <v>10</v>
      </c>
      <c r="M280" s="115"/>
      <c r="N280" s="114" t="e">
        <f t="shared" si="49"/>
        <v>#DIV/0!</v>
      </c>
      <c r="O280" s="115"/>
      <c r="P280" s="211"/>
      <c r="Q280" s="212"/>
      <c r="R280" s="19"/>
      <c r="S280" s="38">
        <v>36</v>
      </c>
      <c r="T280" s="3">
        <f t="shared" si="51"/>
        <v>0</v>
      </c>
    </row>
    <row r="281" spans="1:20" ht="43.5" hidden="1" customHeight="1" x14ac:dyDescent="0.25">
      <c r="A281" s="39" t="str">
        <f>A255</f>
        <v>802112О.99.0.ББ11АЮ83001</v>
      </c>
      <c r="B281" s="39" t="str">
        <f t="shared" ref="B281:E281" si="61">B255</f>
        <v>не указано</v>
      </c>
      <c r="C281" s="39" t="str">
        <f t="shared" si="61"/>
        <v>не указано</v>
      </c>
      <c r="D281" s="39" t="str">
        <f t="shared" si="61"/>
        <v>проходящие обучение по состоянию здоровья на дому</v>
      </c>
      <c r="E281" s="39" t="str">
        <f t="shared" si="61"/>
        <v>очная</v>
      </c>
      <c r="F281" s="25"/>
      <c r="G281" s="20" t="s">
        <v>67</v>
      </c>
      <c r="H281" s="20" t="s">
        <v>68</v>
      </c>
      <c r="I281" s="23">
        <v>792</v>
      </c>
      <c r="J281" s="24">
        <f>[1]Оценка!H279</f>
        <v>0</v>
      </c>
      <c r="K281" s="24">
        <f>[1]Оценка!I279</f>
        <v>0</v>
      </c>
      <c r="L281" s="114">
        <v>10</v>
      </c>
      <c r="M281" s="115"/>
      <c r="N281" s="114" t="e">
        <f t="shared" si="49"/>
        <v>#DIV/0!</v>
      </c>
      <c r="O281" s="115"/>
      <c r="P281" s="211"/>
      <c r="Q281" s="212"/>
      <c r="R281" s="19"/>
      <c r="S281" s="38">
        <v>37</v>
      </c>
      <c r="T281" s="3">
        <f>J281</f>
        <v>0</v>
      </c>
    </row>
    <row r="282" spans="1:20" ht="0.75" hidden="1" customHeight="1" x14ac:dyDescent="0.25">
      <c r="A282" s="39" t="str">
        <f>A259</f>
        <v>802112О.99.0.ББ11АЯ08001</v>
      </c>
      <c r="B282" s="39" t="str">
        <f t="shared" ref="B282:E282" si="62">B259</f>
        <v>не указано</v>
      </c>
      <c r="C282" s="39" t="str">
        <f t="shared" si="62"/>
        <v>не указано</v>
      </c>
      <c r="D282" s="39" t="str">
        <f t="shared" si="62"/>
        <v xml:space="preserve"> проходящие обучение по состоянию здоровья в медицинских организациях</v>
      </c>
      <c r="E282" s="39" t="str">
        <f t="shared" si="62"/>
        <v>очная</v>
      </c>
      <c r="F282" s="25"/>
      <c r="G282" s="20" t="s">
        <v>67</v>
      </c>
      <c r="H282" s="20" t="s">
        <v>68</v>
      </c>
      <c r="I282" s="23">
        <v>792</v>
      </c>
      <c r="J282" s="24">
        <f>[1]Оценка!H284</f>
        <v>0</v>
      </c>
      <c r="K282" s="24">
        <f>[1]Оценка!I284</f>
        <v>0</v>
      </c>
      <c r="L282" s="114">
        <v>10</v>
      </c>
      <c r="M282" s="115"/>
      <c r="N282" s="114" t="e">
        <f t="shared" si="49"/>
        <v>#DIV/0!</v>
      </c>
      <c r="O282" s="115"/>
      <c r="P282" s="211"/>
      <c r="Q282" s="212"/>
      <c r="R282" s="19"/>
      <c r="S282" s="38">
        <v>38</v>
      </c>
      <c r="T282" s="3">
        <f t="shared" si="51"/>
        <v>0</v>
      </c>
    </row>
    <row r="283" spans="1:20" ht="6" customHeight="1" x14ac:dyDescent="0.25">
      <c r="T283" s="3">
        <f t="shared" ref="T283:T289" si="63">T284</f>
        <v>1</v>
      </c>
    </row>
    <row r="284" spans="1:20" x14ac:dyDescent="0.25">
      <c r="A284" s="16" t="s">
        <v>95</v>
      </c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T284" s="3">
        <f t="shared" si="63"/>
        <v>1</v>
      </c>
    </row>
    <row r="285" spans="1:20" s="18" customFormat="1" ht="14.25" customHeight="1" x14ac:dyDescent="0.25">
      <c r="A285" s="213" t="s">
        <v>96</v>
      </c>
      <c r="B285" s="213"/>
      <c r="C285" s="213"/>
      <c r="D285" s="213"/>
      <c r="E285" s="213"/>
      <c r="F285" s="213"/>
      <c r="G285" s="213"/>
      <c r="H285" s="213"/>
      <c r="I285" s="213"/>
      <c r="J285" s="213"/>
      <c r="K285" s="213"/>
      <c r="L285" s="213"/>
      <c r="M285" s="213"/>
      <c r="N285" s="213"/>
      <c r="O285" s="213"/>
      <c r="P285" s="214" t="s">
        <v>34</v>
      </c>
      <c r="Q285" s="215"/>
      <c r="R285" s="153" t="s">
        <v>97</v>
      </c>
      <c r="S285" s="17"/>
      <c r="T285" s="3">
        <f t="shared" si="63"/>
        <v>1</v>
      </c>
    </row>
    <row r="286" spans="1:20" s="18" customFormat="1" ht="14.25" customHeight="1" x14ac:dyDescent="0.25">
      <c r="A286" s="213" t="s">
        <v>36</v>
      </c>
      <c r="B286" s="213"/>
      <c r="C286" s="213"/>
      <c r="D286" s="213"/>
      <c r="E286" s="213"/>
      <c r="F286" s="213"/>
      <c r="G286" s="213"/>
      <c r="H286" s="213"/>
      <c r="I286" s="213"/>
      <c r="J286" s="213"/>
      <c r="K286" s="213"/>
      <c r="L286" s="213"/>
      <c r="M286" s="213"/>
      <c r="N286" s="213"/>
      <c r="O286" s="213"/>
      <c r="P286" s="214"/>
      <c r="Q286" s="215"/>
      <c r="R286" s="154"/>
      <c r="S286" s="17"/>
      <c r="T286" s="3">
        <f t="shared" si="63"/>
        <v>1</v>
      </c>
    </row>
    <row r="287" spans="1:20" s="18" customFormat="1" ht="14.25" customHeight="1" x14ac:dyDescent="0.25">
      <c r="A287" s="208" t="s">
        <v>37</v>
      </c>
      <c r="B287" s="208"/>
      <c r="C287" s="208"/>
      <c r="D287" s="208"/>
      <c r="E287" s="208"/>
      <c r="F287" s="208"/>
      <c r="G287" s="208"/>
      <c r="H287" s="208"/>
      <c r="I287" s="208"/>
      <c r="J287" s="208"/>
      <c r="K287" s="208"/>
      <c r="L287" s="208"/>
      <c r="M287" s="208"/>
      <c r="N287" s="208"/>
      <c r="O287" s="208"/>
      <c r="P287" s="208"/>
      <c r="Q287" s="208"/>
      <c r="R287" s="208"/>
      <c r="S287" s="208"/>
      <c r="T287" s="3">
        <f t="shared" si="63"/>
        <v>1</v>
      </c>
    </row>
    <row r="288" spans="1:20" s="18" customFormat="1" ht="14.25" customHeight="1" x14ac:dyDescent="0.25">
      <c r="A288" s="208" t="s">
        <v>38</v>
      </c>
      <c r="B288" s="208"/>
      <c r="C288" s="208"/>
      <c r="D288" s="208"/>
      <c r="E288" s="208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3">
        <f t="shared" si="63"/>
        <v>1</v>
      </c>
    </row>
    <row r="289" spans="1:20" ht="47.25" customHeight="1" x14ac:dyDescent="0.25">
      <c r="A289" s="169" t="s">
        <v>39</v>
      </c>
      <c r="B289" s="179" t="s">
        <v>40</v>
      </c>
      <c r="C289" s="209"/>
      <c r="D289" s="210"/>
      <c r="E289" s="179" t="s">
        <v>41</v>
      </c>
      <c r="F289" s="190"/>
      <c r="G289" s="179" t="s">
        <v>42</v>
      </c>
      <c r="H289" s="180"/>
      <c r="I289" s="180"/>
      <c r="J289" s="180"/>
      <c r="K289" s="180"/>
      <c r="L289" s="180"/>
      <c r="M289" s="180"/>
      <c r="N289" s="180"/>
      <c r="O289" s="180"/>
      <c r="P289" s="180"/>
      <c r="Q289" s="180"/>
      <c r="R289" s="190"/>
      <c r="T289" s="3">
        <f t="shared" si="63"/>
        <v>1</v>
      </c>
    </row>
    <row r="290" spans="1:20" x14ac:dyDescent="0.25">
      <c r="A290" s="189"/>
      <c r="B290" s="169" t="s">
        <v>43</v>
      </c>
      <c r="C290" s="169" t="s">
        <v>43</v>
      </c>
      <c r="D290" s="169" t="s">
        <v>43</v>
      </c>
      <c r="E290" s="169" t="s">
        <v>43</v>
      </c>
      <c r="F290" s="169" t="s">
        <v>43</v>
      </c>
      <c r="G290" s="171" t="s">
        <v>44</v>
      </c>
      <c r="H290" s="191"/>
      <c r="I290" s="191"/>
      <c r="J290" s="191"/>
      <c r="K290" s="172"/>
      <c r="L290" s="179" t="s">
        <v>45</v>
      </c>
      <c r="M290" s="190"/>
      <c r="N290" s="169" t="s">
        <v>46</v>
      </c>
      <c r="O290" s="169" t="s">
        <v>47</v>
      </c>
      <c r="P290" s="169" t="s">
        <v>48</v>
      </c>
      <c r="Q290" s="169" t="s">
        <v>49</v>
      </c>
      <c r="R290" s="169" t="s">
        <v>50</v>
      </c>
      <c r="T290" s="3">
        <f>T291</f>
        <v>1</v>
      </c>
    </row>
    <row r="291" spans="1:20" ht="36" customHeight="1" x14ac:dyDescent="0.25">
      <c r="A291" s="170"/>
      <c r="B291" s="170"/>
      <c r="C291" s="170"/>
      <c r="D291" s="170"/>
      <c r="E291" s="170"/>
      <c r="F291" s="170"/>
      <c r="G291" s="173"/>
      <c r="H291" s="207"/>
      <c r="I291" s="207"/>
      <c r="J291" s="207"/>
      <c r="K291" s="174"/>
      <c r="L291" s="25" t="s">
        <v>51</v>
      </c>
      <c r="M291" s="34" t="s">
        <v>52</v>
      </c>
      <c r="N291" s="170"/>
      <c r="O291" s="170"/>
      <c r="P291" s="170"/>
      <c r="Q291" s="170"/>
      <c r="R291" s="170"/>
      <c r="T291" s="3">
        <f>IF(T292&gt;0,1,0)</f>
        <v>1</v>
      </c>
    </row>
    <row r="292" spans="1:20" ht="12" customHeight="1" x14ac:dyDescent="0.25">
      <c r="A292" s="21">
        <v>1</v>
      </c>
      <c r="B292" s="21">
        <v>2</v>
      </c>
      <c r="C292" s="21">
        <v>3</v>
      </c>
      <c r="D292" s="21">
        <v>4</v>
      </c>
      <c r="E292" s="21">
        <v>5</v>
      </c>
      <c r="F292" s="21">
        <v>6</v>
      </c>
      <c r="G292" s="176">
        <v>7</v>
      </c>
      <c r="H292" s="206"/>
      <c r="I292" s="206"/>
      <c r="J292" s="206"/>
      <c r="K292" s="177"/>
      <c r="L292" s="21">
        <v>8</v>
      </c>
      <c r="M292" s="21">
        <v>9</v>
      </c>
      <c r="N292" s="21">
        <v>10</v>
      </c>
      <c r="O292" s="21">
        <v>11</v>
      </c>
      <c r="P292" s="21">
        <v>12</v>
      </c>
      <c r="Q292" s="21">
        <v>13</v>
      </c>
      <c r="R292" s="21">
        <v>14</v>
      </c>
      <c r="T292" s="3">
        <f>SUM(T293:T313)</f>
        <v>853.80000000000007</v>
      </c>
    </row>
    <row r="293" spans="1:20" ht="33" customHeight="1" x14ac:dyDescent="0.25">
      <c r="A293" s="197" t="str">
        <f>[1]Оценка!B355</f>
        <v>804200О.99.0.ББ52АЕ04000</v>
      </c>
      <c r="B293" s="169" t="s">
        <v>53</v>
      </c>
      <c r="C293" s="169" t="s">
        <v>53</v>
      </c>
      <c r="D293" s="169" t="s">
        <v>98</v>
      </c>
      <c r="E293" s="169" t="s">
        <v>55</v>
      </c>
      <c r="F293" s="200"/>
      <c r="G293" s="194" t="s">
        <v>99</v>
      </c>
      <c r="H293" s="195"/>
      <c r="I293" s="195"/>
      <c r="J293" s="195"/>
      <c r="K293" s="196"/>
      <c r="L293" s="20" t="s">
        <v>57</v>
      </c>
      <c r="M293" s="23">
        <v>744</v>
      </c>
      <c r="N293" s="64">
        <f>[1]Оценка!H355</f>
        <v>10.8</v>
      </c>
      <c r="O293" s="64">
        <f>[1]Оценка!I355</f>
        <v>10.3</v>
      </c>
      <c r="P293" s="56">
        <v>10</v>
      </c>
      <c r="Q293" s="56">
        <f t="shared" ref="Q293:Q313" si="64">IF(N293=0,0,IF(O293*100/N293-100&gt;=-10,0,O293*100/N293-100+10))</f>
        <v>0</v>
      </c>
      <c r="R293" s="46"/>
      <c r="S293" s="181">
        <v>39</v>
      </c>
      <c r="T293" s="3">
        <f>N293</f>
        <v>10.8</v>
      </c>
    </row>
    <row r="294" spans="1:20" ht="35.25" customHeight="1" x14ac:dyDescent="0.25">
      <c r="A294" s="198"/>
      <c r="B294" s="189"/>
      <c r="C294" s="189"/>
      <c r="D294" s="189"/>
      <c r="E294" s="189"/>
      <c r="F294" s="201"/>
      <c r="G294" s="182" t="s">
        <v>100</v>
      </c>
      <c r="H294" s="183"/>
      <c r="I294" s="183"/>
      <c r="J294" s="183"/>
      <c r="K294" s="184"/>
      <c r="L294" s="20" t="s">
        <v>57</v>
      </c>
      <c r="M294" s="23">
        <v>744</v>
      </c>
      <c r="N294" s="64">
        <f>[1]Оценка!H356</f>
        <v>24.1</v>
      </c>
      <c r="O294" s="64">
        <f>[1]Оценка!I356</f>
        <v>24.1</v>
      </c>
      <c r="P294" s="56">
        <v>10</v>
      </c>
      <c r="Q294" s="56">
        <f t="shared" si="64"/>
        <v>0</v>
      </c>
      <c r="R294" s="25"/>
      <c r="S294" s="181"/>
      <c r="T294" s="3">
        <f t="shared" ref="T294:T313" si="65">N294</f>
        <v>24.1</v>
      </c>
    </row>
    <row r="295" spans="1:20" ht="34.5" customHeight="1" x14ac:dyDescent="0.25">
      <c r="A295" s="199"/>
      <c r="B295" s="170"/>
      <c r="C295" s="170"/>
      <c r="D295" s="170"/>
      <c r="E295" s="170"/>
      <c r="F295" s="202"/>
      <c r="G295" s="185" t="s">
        <v>101</v>
      </c>
      <c r="H295" s="186"/>
      <c r="I295" s="186"/>
      <c r="J295" s="186"/>
      <c r="K295" s="187"/>
      <c r="L295" s="26" t="s">
        <v>57</v>
      </c>
      <c r="M295" s="27">
        <v>744</v>
      </c>
      <c r="N295" s="65">
        <f>[1]Оценка!H357</f>
        <v>100</v>
      </c>
      <c r="O295" s="65">
        <f>[1]Оценка!I357</f>
        <v>100</v>
      </c>
      <c r="P295" s="61">
        <v>10</v>
      </c>
      <c r="Q295" s="66">
        <f t="shared" si="64"/>
        <v>0</v>
      </c>
      <c r="R295" s="29"/>
      <c r="S295" s="181"/>
      <c r="T295" s="3">
        <f t="shared" si="65"/>
        <v>100</v>
      </c>
    </row>
    <row r="296" spans="1:20" s="67" customFormat="1" ht="41.25" customHeight="1" x14ac:dyDescent="0.25">
      <c r="A296" s="197" t="str">
        <f>[1]Оценка!B359</f>
        <v>804200О.99.0.ББ52АЕ28000</v>
      </c>
      <c r="B296" s="169" t="s">
        <v>53</v>
      </c>
      <c r="C296" s="169" t="s">
        <v>53</v>
      </c>
      <c r="D296" s="169" t="s">
        <v>102</v>
      </c>
      <c r="E296" s="169" t="s">
        <v>55</v>
      </c>
      <c r="F296" s="200"/>
      <c r="G296" s="194" t="s">
        <v>99</v>
      </c>
      <c r="H296" s="195"/>
      <c r="I296" s="195"/>
      <c r="J296" s="195"/>
      <c r="K296" s="196"/>
      <c r="L296" s="20" t="s">
        <v>57</v>
      </c>
      <c r="M296" s="23">
        <v>744</v>
      </c>
      <c r="N296" s="64">
        <f>[1]Оценка!H359</f>
        <v>5.2</v>
      </c>
      <c r="O296" s="64">
        <f>[1]Оценка!I359</f>
        <v>4.9000000000000004</v>
      </c>
      <c r="P296" s="56">
        <v>10</v>
      </c>
      <c r="Q296" s="56">
        <f t="shared" si="64"/>
        <v>0</v>
      </c>
      <c r="R296" s="46"/>
      <c r="S296" s="181">
        <v>40</v>
      </c>
      <c r="T296" s="3">
        <f t="shared" si="65"/>
        <v>5.2</v>
      </c>
    </row>
    <row r="297" spans="1:20" ht="36" customHeight="1" x14ac:dyDescent="0.25">
      <c r="A297" s="198"/>
      <c r="B297" s="189"/>
      <c r="C297" s="189"/>
      <c r="D297" s="189"/>
      <c r="E297" s="189"/>
      <c r="F297" s="201"/>
      <c r="G297" s="182" t="s">
        <v>100</v>
      </c>
      <c r="H297" s="183"/>
      <c r="I297" s="183"/>
      <c r="J297" s="183"/>
      <c r="K297" s="184"/>
      <c r="L297" s="20" t="s">
        <v>57</v>
      </c>
      <c r="M297" s="23">
        <v>744</v>
      </c>
      <c r="N297" s="64">
        <f>[1]Оценка!H360</f>
        <v>43.8</v>
      </c>
      <c r="O297" s="64">
        <f>[1]Оценка!I360</f>
        <v>43.8</v>
      </c>
      <c r="P297" s="56">
        <v>10</v>
      </c>
      <c r="Q297" s="68">
        <f t="shared" si="64"/>
        <v>0</v>
      </c>
      <c r="R297" s="46"/>
      <c r="S297" s="181"/>
      <c r="T297" s="3">
        <f t="shared" si="65"/>
        <v>43.8</v>
      </c>
    </row>
    <row r="298" spans="1:20" ht="34.5" customHeight="1" x14ac:dyDescent="0.25">
      <c r="A298" s="199"/>
      <c r="B298" s="170"/>
      <c r="C298" s="170"/>
      <c r="D298" s="170"/>
      <c r="E298" s="170"/>
      <c r="F298" s="202"/>
      <c r="G298" s="185" t="s">
        <v>101</v>
      </c>
      <c r="H298" s="186"/>
      <c r="I298" s="186"/>
      <c r="J298" s="186"/>
      <c r="K298" s="187"/>
      <c r="L298" s="26" t="s">
        <v>57</v>
      </c>
      <c r="M298" s="27">
        <v>744</v>
      </c>
      <c r="N298" s="65">
        <f>[1]Оценка!H361</f>
        <v>100</v>
      </c>
      <c r="O298" s="65">
        <f>[1]Оценка!I361</f>
        <v>100</v>
      </c>
      <c r="P298" s="61">
        <v>10</v>
      </c>
      <c r="Q298" s="66">
        <f t="shared" si="64"/>
        <v>0</v>
      </c>
      <c r="R298" s="29"/>
      <c r="S298" s="181"/>
      <c r="T298" s="3">
        <f t="shared" si="65"/>
        <v>100</v>
      </c>
    </row>
    <row r="299" spans="1:20" s="67" customFormat="1" ht="41.25" customHeight="1" x14ac:dyDescent="0.25">
      <c r="A299" s="197" t="str">
        <f>[1]Оценка!B363</f>
        <v>804200О.99.0.ББ52АЕ52000</v>
      </c>
      <c r="B299" s="169" t="s">
        <v>53</v>
      </c>
      <c r="C299" s="169" t="s">
        <v>53</v>
      </c>
      <c r="D299" s="169" t="s">
        <v>103</v>
      </c>
      <c r="E299" s="169" t="s">
        <v>55</v>
      </c>
      <c r="F299" s="200"/>
      <c r="G299" s="194" t="s">
        <v>99</v>
      </c>
      <c r="H299" s="195"/>
      <c r="I299" s="195"/>
      <c r="J299" s="195"/>
      <c r="K299" s="196"/>
      <c r="L299" s="20" t="s">
        <v>57</v>
      </c>
      <c r="M299" s="23">
        <v>744</v>
      </c>
      <c r="N299" s="64">
        <f>[1]Оценка!H363</f>
        <v>17.899999999999999</v>
      </c>
      <c r="O299" s="64">
        <f>[1]Оценка!I363</f>
        <v>17.7</v>
      </c>
      <c r="P299" s="56">
        <v>10</v>
      </c>
      <c r="Q299" s="56">
        <f t="shared" si="64"/>
        <v>0</v>
      </c>
      <c r="R299" s="46"/>
      <c r="S299" s="181">
        <v>41</v>
      </c>
      <c r="T299" s="3">
        <f t="shared" si="65"/>
        <v>17.899999999999999</v>
      </c>
    </row>
    <row r="300" spans="1:20" ht="30.75" customHeight="1" x14ac:dyDescent="0.25">
      <c r="A300" s="198"/>
      <c r="B300" s="189"/>
      <c r="C300" s="189"/>
      <c r="D300" s="189"/>
      <c r="E300" s="189"/>
      <c r="F300" s="201"/>
      <c r="G300" s="182" t="s">
        <v>100</v>
      </c>
      <c r="H300" s="183"/>
      <c r="I300" s="183"/>
      <c r="J300" s="183"/>
      <c r="K300" s="184"/>
      <c r="L300" s="20" t="s">
        <v>57</v>
      </c>
      <c r="M300" s="23">
        <v>744</v>
      </c>
      <c r="N300" s="64">
        <f>[1]Оценка!H364</f>
        <v>44.4</v>
      </c>
      <c r="O300" s="64">
        <f>[1]Оценка!I364</f>
        <v>44.4</v>
      </c>
      <c r="P300" s="56">
        <v>10</v>
      </c>
      <c r="Q300" s="68">
        <f t="shared" si="64"/>
        <v>0</v>
      </c>
      <c r="R300" s="25"/>
      <c r="S300" s="181"/>
      <c r="T300" s="3">
        <f t="shared" si="65"/>
        <v>44.4</v>
      </c>
    </row>
    <row r="301" spans="1:20" ht="34.5" customHeight="1" x14ac:dyDescent="0.25">
      <c r="A301" s="199"/>
      <c r="B301" s="170"/>
      <c r="C301" s="170"/>
      <c r="D301" s="170"/>
      <c r="E301" s="170"/>
      <c r="F301" s="202"/>
      <c r="G301" s="185" t="s">
        <v>101</v>
      </c>
      <c r="H301" s="186"/>
      <c r="I301" s="186"/>
      <c r="J301" s="186"/>
      <c r="K301" s="187"/>
      <c r="L301" s="26" t="s">
        <v>57</v>
      </c>
      <c r="M301" s="27">
        <v>744</v>
      </c>
      <c r="N301" s="65">
        <f>[1]Оценка!H365</f>
        <v>100</v>
      </c>
      <c r="O301" s="65">
        <f>[1]Оценка!I365</f>
        <v>100</v>
      </c>
      <c r="P301" s="61">
        <v>10</v>
      </c>
      <c r="Q301" s="66">
        <f t="shared" si="64"/>
        <v>0</v>
      </c>
      <c r="R301" s="29"/>
      <c r="S301" s="181"/>
      <c r="T301" s="3">
        <f t="shared" si="65"/>
        <v>100</v>
      </c>
    </row>
    <row r="302" spans="1:20" s="67" customFormat="1" ht="41.25" customHeight="1" x14ac:dyDescent="0.25">
      <c r="A302" s="197" t="str">
        <f>[1]Оценка!B367</f>
        <v>804200О.99.0.ББ52АЕ76000</v>
      </c>
      <c r="B302" s="169" t="s">
        <v>53</v>
      </c>
      <c r="C302" s="169" t="s">
        <v>53</v>
      </c>
      <c r="D302" s="169" t="s">
        <v>104</v>
      </c>
      <c r="E302" s="169" t="s">
        <v>55</v>
      </c>
      <c r="F302" s="200"/>
      <c r="G302" s="194" t="s">
        <v>99</v>
      </c>
      <c r="H302" s="195"/>
      <c r="I302" s="195"/>
      <c r="J302" s="195"/>
      <c r="K302" s="196"/>
      <c r="L302" s="20" t="s">
        <v>57</v>
      </c>
      <c r="M302" s="23">
        <v>744</v>
      </c>
      <c r="N302" s="64">
        <f>[1]Оценка!H367</f>
        <v>28.6</v>
      </c>
      <c r="O302" s="64">
        <f>[1]Оценка!I367</f>
        <v>28.2</v>
      </c>
      <c r="P302" s="56">
        <v>10</v>
      </c>
      <c r="Q302" s="56">
        <f t="shared" si="64"/>
        <v>0</v>
      </c>
      <c r="R302" s="46"/>
      <c r="S302" s="181">
        <v>42</v>
      </c>
      <c r="T302" s="3">
        <f t="shared" si="65"/>
        <v>28.6</v>
      </c>
    </row>
    <row r="303" spans="1:20" ht="34.5" customHeight="1" x14ac:dyDescent="0.25">
      <c r="A303" s="198"/>
      <c r="B303" s="189"/>
      <c r="C303" s="189"/>
      <c r="D303" s="189"/>
      <c r="E303" s="189"/>
      <c r="F303" s="201"/>
      <c r="G303" s="182" t="s">
        <v>100</v>
      </c>
      <c r="H303" s="183"/>
      <c r="I303" s="183"/>
      <c r="J303" s="183"/>
      <c r="K303" s="184"/>
      <c r="L303" s="20" t="s">
        <v>57</v>
      </c>
      <c r="M303" s="23">
        <v>744</v>
      </c>
      <c r="N303" s="64">
        <f>[1]Оценка!H368</f>
        <v>53.2</v>
      </c>
      <c r="O303" s="64">
        <f>[1]Оценка!I368</f>
        <v>53.2</v>
      </c>
      <c r="P303" s="56">
        <v>10</v>
      </c>
      <c r="Q303" s="68">
        <f t="shared" si="64"/>
        <v>0</v>
      </c>
      <c r="R303" s="25"/>
      <c r="S303" s="181"/>
      <c r="T303" s="3">
        <f t="shared" si="65"/>
        <v>53.2</v>
      </c>
    </row>
    <row r="304" spans="1:20" ht="36" customHeight="1" x14ac:dyDescent="0.25">
      <c r="A304" s="199"/>
      <c r="B304" s="170"/>
      <c r="C304" s="170"/>
      <c r="D304" s="170"/>
      <c r="E304" s="170"/>
      <c r="F304" s="202"/>
      <c r="G304" s="185" t="s">
        <v>101</v>
      </c>
      <c r="H304" s="186"/>
      <c r="I304" s="186"/>
      <c r="J304" s="186"/>
      <c r="K304" s="187"/>
      <c r="L304" s="26" t="s">
        <v>57</v>
      </c>
      <c r="M304" s="27">
        <v>744</v>
      </c>
      <c r="N304" s="65">
        <f>[1]Оценка!H369</f>
        <v>100</v>
      </c>
      <c r="O304" s="65">
        <f>[1]Оценка!I369</f>
        <v>100</v>
      </c>
      <c r="P304" s="61">
        <v>10</v>
      </c>
      <c r="Q304" s="66">
        <f t="shared" si="64"/>
        <v>0</v>
      </c>
      <c r="R304" s="29"/>
      <c r="S304" s="181"/>
      <c r="T304" s="3">
        <f t="shared" si="65"/>
        <v>100</v>
      </c>
    </row>
    <row r="305" spans="1:20" s="67" customFormat="1" ht="41.25" customHeight="1" x14ac:dyDescent="0.25">
      <c r="A305" s="197" t="str">
        <f>[1]Оценка!B371</f>
        <v>804200О.99.0.ББ52АЖ00000</v>
      </c>
      <c r="B305" s="203" t="s">
        <v>53</v>
      </c>
      <c r="C305" s="169" t="s">
        <v>53</v>
      </c>
      <c r="D305" s="169" t="s">
        <v>105</v>
      </c>
      <c r="E305" s="169" t="s">
        <v>55</v>
      </c>
      <c r="F305" s="200"/>
      <c r="G305" s="194" t="s">
        <v>99</v>
      </c>
      <c r="H305" s="195"/>
      <c r="I305" s="195"/>
      <c r="J305" s="195"/>
      <c r="K305" s="196"/>
      <c r="L305" s="20" t="s">
        <v>57</v>
      </c>
      <c r="M305" s="23">
        <v>744</v>
      </c>
      <c r="N305" s="64">
        <f>[1]Оценка!H371</f>
        <v>5.2</v>
      </c>
      <c r="O305" s="64">
        <f>[1]Оценка!I371</f>
        <v>4.8</v>
      </c>
      <c r="P305" s="56">
        <v>10</v>
      </c>
      <c r="Q305" s="56">
        <f t="shared" si="64"/>
        <v>0</v>
      </c>
      <c r="R305" s="46"/>
      <c r="S305" s="181">
        <v>43</v>
      </c>
      <c r="T305" s="3">
        <f t="shared" si="65"/>
        <v>5.2</v>
      </c>
    </row>
    <row r="306" spans="1:20" ht="33" customHeight="1" x14ac:dyDescent="0.25">
      <c r="A306" s="198"/>
      <c r="B306" s="204"/>
      <c r="C306" s="189"/>
      <c r="D306" s="189"/>
      <c r="E306" s="189"/>
      <c r="F306" s="201"/>
      <c r="G306" s="182" t="s">
        <v>100</v>
      </c>
      <c r="H306" s="183"/>
      <c r="I306" s="183"/>
      <c r="J306" s="183"/>
      <c r="K306" s="184"/>
      <c r="L306" s="20" t="s">
        <v>57</v>
      </c>
      <c r="M306" s="23">
        <v>744</v>
      </c>
      <c r="N306" s="64">
        <f>[1]Оценка!H372</f>
        <v>16.7</v>
      </c>
      <c r="O306" s="64">
        <f>[1]Оценка!I372</f>
        <v>16.7</v>
      </c>
      <c r="P306" s="56">
        <v>10</v>
      </c>
      <c r="Q306" s="56">
        <f t="shared" si="64"/>
        <v>0</v>
      </c>
      <c r="R306" s="46"/>
      <c r="S306" s="181"/>
      <c r="T306" s="3">
        <f t="shared" si="65"/>
        <v>16.7</v>
      </c>
    </row>
    <row r="307" spans="1:20" ht="35.25" customHeight="1" x14ac:dyDescent="0.25">
      <c r="A307" s="199"/>
      <c r="B307" s="205"/>
      <c r="C307" s="170"/>
      <c r="D307" s="170"/>
      <c r="E307" s="170"/>
      <c r="F307" s="202"/>
      <c r="G307" s="185" t="s">
        <v>101</v>
      </c>
      <c r="H307" s="186"/>
      <c r="I307" s="186"/>
      <c r="J307" s="186"/>
      <c r="K307" s="187"/>
      <c r="L307" s="26" t="s">
        <v>57</v>
      </c>
      <c r="M307" s="27">
        <v>744</v>
      </c>
      <c r="N307" s="65">
        <f>[1]Оценка!H373</f>
        <v>100</v>
      </c>
      <c r="O307" s="65">
        <f>[1]Оценка!I373</f>
        <v>100</v>
      </c>
      <c r="P307" s="61">
        <v>10</v>
      </c>
      <c r="Q307" s="61">
        <f t="shared" si="64"/>
        <v>0</v>
      </c>
      <c r="R307" s="29"/>
      <c r="S307" s="181"/>
      <c r="T307" s="3">
        <f t="shared" si="65"/>
        <v>100</v>
      </c>
    </row>
    <row r="308" spans="1:20" s="67" customFormat="1" ht="41.25" customHeight="1" x14ac:dyDescent="0.25">
      <c r="A308" s="197" t="str">
        <f>[1]Оценка!B375</f>
        <v>804200О.99.0.ББ52АЖ24000</v>
      </c>
      <c r="B308" s="169" t="s">
        <v>53</v>
      </c>
      <c r="C308" s="169" t="s">
        <v>53</v>
      </c>
      <c r="D308" s="169" t="s">
        <v>106</v>
      </c>
      <c r="E308" s="169" t="s">
        <v>55</v>
      </c>
      <c r="F308" s="200"/>
      <c r="G308" s="194" t="s">
        <v>99</v>
      </c>
      <c r="H308" s="195"/>
      <c r="I308" s="195"/>
      <c r="J308" s="195"/>
      <c r="K308" s="196"/>
      <c r="L308" s="20" t="s">
        <v>57</v>
      </c>
      <c r="M308" s="23">
        <v>744</v>
      </c>
      <c r="N308" s="64">
        <f>[1]Оценка!H375</f>
        <v>9.9</v>
      </c>
      <c r="O308" s="64">
        <f>[1]Оценка!I375</f>
        <v>9.9</v>
      </c>
      <c r="P308" s="56">
        <v>10</v>
      </c>
      <c r="Q308" s="56">
        <f t="shared" si="64"/>
        <v>0</v>
      </c>
      <c r="R308" s="46"/>
      <c r="S308" s="181">
        <v>44</v>
      </c>
      <c r="T308" s="3">
        <f t="shared" si="65"/>
        <v>9.9</v>
      </c>
    </row>
    <row r="309" spans="1:20" ht="36.75" customHeight="1" x14ac:dyDescent="0.25">
      <c r="A309" s="198"/>
      <c r="B309" s="189"/>
      <c r="C309" s="189"/>
      <c r="D309" s="189"/>
      <c r="E309" s="189"/>
      <c r="F309" s="201"/>
      <c r="G309" s="182" t="s">
        <v>100</v>
      </c>
      <c r="H309" s="183"/>
      <c r="I309" s="183"/>
      <c r="J309" s="183"/>
      <c r="K309" s="184"/>
      <c r="L309" s="20" t="s">
        <v>57</v>
      </c>
      <c r="M309" s="23">
        <v>744</v>
      </c>
      <c r="N309" s="64">
        <f>[1]Оценка!H376</f>
        <v>27.3</v>
      </c>
      <c r="O309" s="64">
        <f>[1]Оценка!I376</f>
        <v>25</v>
      </c>
      <c r="P309" s="24">
        <v>10</v>
      </c>
      <c r="Q309" s="24">
        <f t="shared" si="64"/>
        <v>0</v>
      </c>
      <c r="R309" s="46"/>
      <c r="S309" s="181"/>
      <c r="T309" s="3">
        <f t="shared" si="65"/>
        <v>27.3</v>
      </c>
    </row>
    <row r="310" spans="1:20" ht="36.75" customHeight="1" x14ac:dyDescent="0.25">
      <c r="A310" s="199"/>
      <c r="B310" s="170"/>
      <c r="C310" s="170"/>
      <c r="D310" s="170"/>
      <c r="E310" s="170"/>
      <c r="F310" s="202"/>
      <c r="G310" s="185" t="s">
        <v>101</v>
      </c>
      <c r="H310" s="186"/>
      <c r="I310" s="186"/>
      <c r="J310" s="186"/>
      <c r="K310" s="187"/>
      <c r="L310" s="26" t="s">
        <v>57</v>
      </c>
      <c r="M310" s="27">
        <v>744</v>
      </c>
      <c r="N310" s="65">
        <f>[1]Оценка!H377</f>
        <v>66.7</v>
      </c>
      <c r="O310" s="65">
        <f>[1]Оценка!I377</f>
        <v>66.7</v>
      </c>
      <c r="P310" s="28">
        <v>10</v>
      </c>
      <c r="Q310" s="28">
        <f t="shared" si="64"/>
        <v>0</v>
      </c>
      <c r="R310" s="29"/>
      <c r="S310" s="181"/>
      <c r="T310" s="3">
        <f t="shared" si="65"/>
        <v>66.7</v>
      </c>
    </row>
    <row r="311" spans="1:20" s="67" customFormat="1" ht="41.25" hidden="1" customHeight="1" x14ac:dyDescent="0.25">
      <c r="A311" s="192"/>
      <c r="B311" s="175"/>
      <c r="C311" s="175"/>
      <c r="D311" s="175"/>
      <c r="E311" s="175"/>
      <c r="F311" s="193"/>
      <c r="G311" s="194" t="s">
        <v>99</v>
      </c>
      <c r="H311" s="195"/>
      <c r="I311" s="195"/>
      <c r="J311" s="195"/>
      <c r="K311" s="196"/>
      <c r="L311" s="20" t="s">
        <v>57</v>
      </c>
      <c r="M311" s="23">
        <v>744</v>
      </c>
      <c r="N311" s="64">
        <f>[1]Оценка!H379</f>
        <v>0</v>
      </c>
      <c r="O311" s="64">
        <f>[1]Оценка!I379</f>
        <v>0</v>
      </c>
      <c r="P311" s="56">
        <v>10</v>
      </c>
      <c r="Q311" s="56">
        <f t="shared" si="64"/>
        <v>0</v>
      </c>
      <c r="R311" s="21"/>
      <c r="S311" s="181">
        <v>45</v>
      </c>
      <c r="T311" s="3">
        <f t="shared" si="65"/>
        <v>0</v>
      </c>
    </row>
    <row r="312" spans="1:20" ht="36.75" hidden="1" customHeight="1" x14ac:dyDescent="0.25">
      <c r="A312" s="192"/>
      <c r="B312" s="175"/>
      <c r="C312" s="175"/>
      <c r="D312" s="175"/>
      <c r="E312" s="175"/>
      <c r="F312" s="193"/>
      <c r="G312" s="182" t="s">
        <v>100</v>
      </c>
      <c r="H312" s="183"/>
      <c r="I312" s="183"/>
      <c r="J312" s="183"/>
      <c r="K312" s="184"/>
      <c r="L312" s="20" t="s">
        <v>57</v>
      </c>
      <c r="M312" s="23">
        <v>744</v>
      </c>
      <c r="N312" s="64">
        <f>[1]Оценка!H380</f>
        <v>0</v>
      </c>
      <c r="O312" s="64">
        <f>[1]Оценка!I380</f>
        <v>0</v>
      </c>
      <c r="P312" s="24">
        <v>10</v>
      </c>
      <c r="Q312" s="24">
        <f t="shared" si="64"/>
        <v>0</v>
      </c>
      <c r="R312" s="25"/>
      <c r="S312" s="181"/>
      <c r="T312" s="3">
        <f t="shared" si="65"/>
        <v>0</v>
      </c>
    </row>
    <row r="313" spans="1:20" ht="36.75" hidden="1" customHeight="1" x14ac:dyDescent="0.25">
      <c r="A313" s="192"/>
      <c r="B313" s="175"/>
      <c r="C313" s="175"/>
      <c r="D313" s="175"/>
      <c r="E313" s="175"/>
      <c r="F313" s="193"/>
      <c r="G313" s="185" t="s">
        <v>101</v>
      </c>
      <c r="H313" s="186"/>
      <c r="I313" s="186"/>
      <c r="J313" s="186"/>
      <c r="K313" s="187"/>
      <c r="L313" s="26" t="s">
        <v>57</v>
      </c>
      <c r="M313" s="27">
        <v>744</v>
      </c>
      <c r="N313" s="65">
        <f>[1]Оценка!H381</f>
        <v>0</v>
      </c>
      <c r="O313" s="65">
        <f>[1]Оценка!I381</f>
        <v>0</v>
      </c>
      <c r="P313" s="28">
        <v>10</v>
      </c>
      <c r="Q313" s="28">
        <f t="shared" si="64"/>
        <v>0</v>
      </c>
      <c r="R313" s="29"/>
      <c r="S313" s="181"/>
      <c r="T313" s="3">
        <f t="shared" si="65"/>
        <v>0</v>
      </c>
    </row>
    <row r="314" spans="1:20" ht="7.5" customHeight="1" x14ac:dyDescent="0.25">
      <c r="T314" s="3">
        <f t="shared" ref="T314:T318" si="66">T315</f>
        <v>1</v>
      </c>
    </row>
    <row r="315" spans="1:20" ht="7.5" customHeight="1" x14ac:dyDescent="0.25">
      <c r="T315" s="3">
        <f t="shared" si="66"/>
        <v>1</v>
      </c>
    </row>
    <row r="316" spans="1:20" ht="18.75" customHeight="1" x14ac:dyDescent="0.25">
      <c r="A316" s="188" t="s">
        <v>64</v>
      </c>
      <c r="B316" s="188"/>
      <c r="C316" s="188"/>
      <c r="D316" s="188"/>
      <c r="E316" s="188"/>
      <c r="F316" s="188"/>
      <c r="G316" s="188"/>
      <c r="H316" s="188"/>
      <c r="I316" s="188"/>
      <c r="J316" s="188"/>
      <c r="K316" s="188"/>
      <c r="L316" s="188"/>
      <c r="M316" s="188"/>
      <c r="N316" s="188"/>
      <c r="O316" s="188"/>
      <c r="P316" s="188"/>
      <c r="Q316" s="49"/>
      <c r="R316" s="49"/>
      <c r="S316" s="50"/>
      <c r="T316" s="3">
        <f t="shared" si="66"/>
        <v>1</v>
      </c>
    </row>
    <row r="317" spans="1:20" ht="7.5" customHeight="1" x14ac:dyDescent="0.25">
      <c r="A317" s="59"/>
      <c r="B317" s="60"/>
      <c r="C317" s="60"/>
      <c r="D317" s="60"/>
      <c r="E317" s="60"/>
      <c r="F317" s="60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49"/>
      <c r="R317" s="49"/>
      <c r="S317" s="50"/>
      <c r="T317" s="3">
        <f t="shared" si="66"/>
        <v>1</v>
      </c>
    </row>
    <row r="318" spans="1:20" ht="33" customHeight="1" x14ac:dyDescent="0.25">
      <c r="A318" s="169" t="s">
        <v>39</v>
      </c>
      <c r="B318" s="179" t="s">
        <v>40</v>
      </c>
      <c r="C318" s="180"/>
      <c r="D318" s="190"/>
      <c r="E318" s="179" t="s">
        <v>41</v>
      </c>
      <c r="F318" s="190"/>
      <c r="G318" s="171" t="s">
        <v>65</v>
      </c>
      <c r="H318" s="191"/>
      <c r="I318" s="191"/>
      <c r="J318" s="191"/>
      <c r="K318" s="191"/>
      <c r="L318" s="191"/>
      <c r="M318" s="191"/>
      <c r="N318" s="191"/>
      <c r="O318" s="191"/>
      <c r="P318" s="191"/>
      <c r="Q318" s="172"/>
      <c r="R318" s="175" t="s">
        <v>66</v>
      </c>
      <c r="T318" s="3">
        <f t="shared" si="66"/>
        <v>1</v>
      </c>
    </row>
    <row r="319" spans="1:20" ht="30" customHeight="1" x14ac:dyDescent="0.25">
      <c r="A319" s="189"/>
      <c r="B319" s="169" t="s">
        <v>43</v>
      </c>
      <c r="C319" s="169" t="s">
        <v>43</v>
      </c>
      <c r="D319" s="169" t="s">
        <v>43</v>
      </c>
      <c r="E319" s="169" t="s">
        <v>43</v>
      </c>
      <c r="F319" s="169" t="s">
        <v>43</v>
      </c>
      <c r="G319" s="169" t="s">
        <v>44</v>
      </c>
      <c r="H319" s="179" t="s">
        <v>45</v>
      </c>
      <c r="I319" s="180"/>
      <c r="J319" s="167" t="s">
        <v>46</v>
      </c>
      <c r="K319" s="169" t="s">
        <v>47</v>
      </c>
      <c r="L319" s="171" t="s">
        <v>48</v>
      </c>
      <c r="M319" s="172"/>
      <c r="N319" s="171" t="s">
        <v>49</v>
      </c>
      <c r="O319" s="172"/>
      <c r="P319" s="175" t="s">
        <v>50</v>
      </c>
      <c r="Q319" s="175"/>
      <c r="R319" s="175"/>
      <c r="T319" s="3">
        <f>T320</f>
        <v>1</v>
      </c>
    </row>
    <row r="320" spans="1:20" ht="14.25" customHeight="1" x14ac:dyDescent="0.25">
      <c r="A320" s="170"/>
      <c r="B320" s="170"/>
      <c r="C320" s="170"/>
      <c r="D320" s="170"/>
      <c r="E320" s="170"/>
      <c r="F320" s="170"/>
      <c r="G320" s="178"/>
      <c r="H320" s="34" t="s">
        <v>51</v>
      </c>
      <c r="I320" s="34" t="s">
        <v>52</v>
      </c>
      <c r="J320" s="168"/>
      <c r="K320" s="170"/>
      <c r="L320" s="173"/>
      <c r="M320" s="174"/>
      <c r="N320" s="173"/>
      <c r="O320" s="174"/>
      <c r="P320" s="175"/>
      <c r="Q320" s="175"/>
      <c r="R320" s="175"/>
      <c r="T320" s="3">
        <f>IF(T321&gt;0,1,0)</f>
        <v>1</v>
      </c>
    </row>
    <row r="321" spans="1:20" ht="10.5" customHeight="1" x14ac:dyDescent="0.25">
      <c r="A321" s="21">
        <v>1</v>
      </c>
      <c r="B321" s="21">
        <v>2</v>
      </c>
      <c r="C321" s="21">
        <v>3</v>
      </c>
      <c r="D321" s="21">
        <v>4</v>
      </c>
      <c r="E321" s="21">
        <v>5</v>
      </c>
      <c r="F321" s="21">
        <v>6</v>
      </c>
      <c r="G321" s="21">
        <v>7</v>
      </c>
      <c r="H321" s="21">
        <v>8</v>
      </c>
      <c r="I321" s="21">
        <v>9</v>
      </c>
      <c r="J321" s="21">
        <v>10</v>
      </c>
      <c r="K321" s="21">
        <v>11</v>
      </c>
      <c r="L321" s="176">
        <v>12</v>
      </c>
      <c r="M321" s="177"/>
      <c r="N321" s="176">
        <v>13</v>
      </c>
      <c r="O321" s="177"/>
      <c r="P321" s="176">
        <v>14</v>
      </c>
      <c r="Q321" s="177"/>
      <c r="R321" s="21">
        <v>16</v>
      </c>
      <c r="T321" s="3">
        <f>SUM(T322:T328)</f>
        <v>87386.119049881236</v>
      </c>
    </row>
    <row r="322" spans="1:20" ht="19.5" customHeight="1" x14ac:dyDescent="0.25">
      <c r="A322" s="39" t="str">
        <f>A293</f>
        <v>804200О.99.0.ББ52АЕ04000</v>
      </c>
      <c r="B322" s="39" t="str">
        <f>B293</f>
        <v>не указано</v>
      </c>
      <c r="C322" s="39" t="str">
        <f>C293</f>
        <v>не указано</v>
      </c>
      <c r="D322" s="39" t="str">
        <f>D293</f>
        <v>технической</v>
      </c>
      <c r="E322" s="39" t="str">
        <f>E293</f>
        <v>очная</v>
      </c>
      <c r="F322" s="25"/>
      <c r="G322" s="34" t="s">
        <v>107</v>
      </c>
      <c r="H322" s="34" t="s">
        <v>108</v>
      </c>
      <c r="I322" s="54">
        <v>539</v>
      </c>
      <c r="J322" s="24">
        <f>[1]Оценка!H358</f>
        <v>12190.017007125889</v>
      </c>
      <c r="K322" s="24">
        <f>[1]Оценка!I358</f>
        <v>11851</v>
      </c>
      <c r="L322" s="114">
        <v>10</v>
      </c>
      <c r="M322" s="115"/>
      <c r="N322" s="160">
        <f t="shared" ref="N322" si="67">IF(K322*100/J322-100&gt;=-10,0,K322*100/J322-100+10)</f>
        <v>0</v>
      </c>
      <c r="O322" s="161"/>
      <c r="P322" s="166"/>
      <c r="Q322" s="166"/>
      <c r="R322" s="19"/>
      <c r="S322" s="38">
        <v>39</v>
      </c>
      <c r="T322" s="3">
        <f>J322</f>
        <v>12190.017007125889</v>
      </c>
    </row>
    <row r="323" spans="1:20" ht="24.75" customHeight="1" x14ac:dyDescent="0.25">
      <c r="A323" s="39" t="str">
        <f>A296</f>
        <v>804200О.99.0.ББ52АЕ28000</v>
      </c>
      <c r="B323" s="39" t="str">
        <f>B296</f>
        <v>не указано</v>
      </c>
      <c r="C323" s="39" t="str">
        <f>C296</f>
        <v>не указано</v>
      </c>
      <c r="D323" s="39" t="str">
        <f>D296</f>
        <v>естественнонаучной</v>
      </c>
      <c r="E323" s="39" t="str">
        <f>E296</f>
        <v>очная</v>
      </c>
      <c r="F323" s="25"/>
      <c r="G323" s="34" t="s">
        <v>107</v>
      </c>
      <c r="H323" s="34" t="s">
        <v>108</v>
      </c>
      <c r="I323" s="54">
        <v>539</v>
      </c>
      <c r="J323" s="24">
        <f>[1]Оценка!H362</f>
        <v>5930.6780047505936</v>
      </c>
      <c r="K323" s="24">
        <f>[1]Оценка!I362</f>
        <v>5726</v>
      </c>
      <c r="L323" s="114">
        <v>10</v>
      </c>
      <c r="M323" s="115"/>
      <c r="N323" s="160">
        <f>IF(K323*100/J323-100&gt;=-10,0,K323*100/J323-100+10)</f>
        <v>0</v>
      </c>
      <c r="O323" s="161"/>
      <c r="P323" s="166"/>
      <c r="Q323" s="166"/>
      <c r="R323" s="19"/>
      <c r="S323" s="38">
        <v>40</v>
      </c>
      <c r="T323" s="3">
        <f t="shared" ref="T323:T328" si="68">J323</f>
        <v>5930.6780047505936</v>
      </c>
    </row>
    <row r="324" spans="1:20" ht="24.75" customHeight="1" x14ac:dyDescent="0.25">
      <c r="A324" s="39" t="str">
        <f>A299</f>
        <v>804200О.99.0.ББ52АЕ52000</v>
      </c>
      <c r="B324" s="39" t="str">
        <f>B299</f>
        <v>не указано</v>
      </c>
      <c r="C324" s="39" t="str">
        <f>C299</f>
        <v>не указано</v>
      </c>
      <c r="D324" s="39" t="str">
        <f>D299</f>
        <v>физкультурно-спортивной</v>
      </c>
      <c r="E324" s="39" t="str">
        <f>E299</f>
        <v>очная</v>
      </c>
      <c r="F324" s="25"/>
      <c r="G324" s="34" t="s">
        <v>107</v>
      </c>
      <c r="H324" s="34" t="s">
        <v>108</v>
      </c>
      <c r="I324" s="54">
        <v>539</v>
      </c>
      <c r="J324" s="24">
        <f>[1]Оценка!H366</f>
        <v>20120.695011876487</v>
      </c>
      <c r="K324" s="24">
        <f>[1]Оценка!I366</f>
        <v>19984.400000000001</v>
      </c>
      <c r="L324" s="114">
        <v>10</v>
      </c>
      <c r="M324" s="115"/>
      <c r="N324" s="160">
        <f t="shared" ref="N324:N328" si="69">IF(K324*100/J324-100&gt;=-10,0,K324*100/J324-100+10)</f>
        <v>0</v>
      </c>
      <c r="O324" s="161"/>
      <c r="P324" s="166"/>
      <c r="Q324" s="166"/>
      <c r="R324" s="19"/>
      <c r="S324" s="38">
        <v>41</v>
      </c>
      <c r="T324" s="3">
        <f t="shared" si="68"/>
        <v>20120.695011876487</v>
      </c>
    </row>
    <row r="325" spans="1:20" ht="21" customHeight="1" x14ac:dyDescent="0.25">
      <c r="A325" s="39" t="str">
        <f>A302</f>
        <v>804200О.99.0.ББ52АЕ76000</v>
      </c>
      <c r="B325" s="39" t="str">
        <f>B302</f>
        <v>не указано</v>
      </c>
      <c r="C325" s="39" t="str">
        <f>C302</f>
        <v>не указано</v>
      </c>
      <c r="D325" s="39" t="str">
        <f>D302</f>
        <v>художественной</v>
      </c>
      <c r="E325" s="39" t="str">
        <f>E302</f>
        <v>очная</v>
      </c>
      <c r="F325" s="25"/>
      <c r="G325" s="34" t="s">
        <v>107</v>
      </c>
      <c r="H325" s="34" t="s">
        <v>108</v>
      </c>
      <c r="I325" s="54">
        <v>539</v>
      </c>
      <c r="J325" s="24">
        <f>[1]Оценка!H370</f>
        <v>32167.37301662708</v>
      </c>
      <c r="K325" s="24">
        <f>[1]Оценка!I370</f>
        <v>31827</v>
      </c>
      <c r="L325" s="114">
        <v>10</v>
      </c>
      <c r="M325" s="115"/>
      <c r="N325" s="160">
        <f>IF(K325*100/J325-100&gt;=-10,0,K325*100/J325-100+10)</f>
        <v>0</v>
      </c>
      <c r="O325" s="161"/>
      <c r="P325" s="166"/>
      <c r="Q325" s="166"/>
      <c r="R325" s="19"/>
      <c r="S325" s="38">
        <v>42</v>
      </c>
      <c r="T325" s="3">
        <f t="shared" si="68"/>
        <v>32167.37301662708</v>
      </c>
    </row>
    <row r="326" spans="1:20" ht="26.25" customHeight="1" x14ac:dyDescent="0.25">
      <c r="A326" s="39" t="str">
        <f>A305</f>
        <v>804200О.99.0.ББ52АЖ00000</v>
      </c>
      <c r="B326" s="39" t="str">
        <f>B305</f>
        <v>не указано</v>
      </c>
      <c r="C326" s="39" t="str">
        <f>C305</f>
        <v>не указано</v>
      </c>
      <c r="D326" s="39" t="str">
        <f>D305</f>
        <v>туристско-краеведческой</v>
      </c>
      <c r="E326" s="39" t="str">
        <f>E305</f>
        <v>очная</v>
      </c>
      <c r="F326" s="25"/>
      <c r="G326" s="34" t="s">
        <v>107</v>
      </c>
      <c r="H326" s="34" t="s">
        <v>108</v>
      </c>
      <c r="I326" s="54">
        <v>539</v>
      </c>
      <c r="J326" s="24">
        <f>[1]Оценка!H374</f>
        <v>5930.6780047505936</v>
      </c>
      <c r="K326" s="24">
        <f>[1]Оценка!I374</f>
        <v>5624.3</v>
      </c>
      <c r="L326" s="114">
        <v>10</v>
      </c>
      <c r="M326" s="115"/>
      <c r="N326" s="160">
        <f>IF(K326*100/J326-100&gt;=-10,0,K326*100/J326-100+10)</f>
        <v>0</v>
      </c>
      <c r="O326" s="161"/>
      <c r="P326" s="166"/>
      <c r="Q326" s="166"/>
      <c r="R326" s="19"/>
      <c r="S326" s="38">
        <v>43</v>
      </c>
      <c r="T326" s="3">
        <f t="shared" si="68"/>
        <v>5930.6780047505936</v>
      </c>
    </row>
    <row r="327" spans="1:20" ht="30.75" customHeight="1" x14ac:dyDescent="0.25">
      <c r="A327" s="39" t="str">
        <f>A308</f>
        <v>804200О.99.0.ББ52АЖ24000</v>
      </c>
      <c r="B327" s="39" t="str">
        <f>B308</f>
        <v>не указано</v>
      </c>
      <c r="C327" s="39" t="str">
        <f>C308</f>
        <v>не указано</v>
      </c>
      <c r="D327" s="39" t="str">
        <f>D308</f>
        <v>cоциально-гуманитарной</v>
      </c>
      <c r="E327" s="39" t="str">
        <f>E308</f>
        <v>очная</v>
      </c>
      <c r="F327" s="25"/>
      <c r="G327" s="34" t="s">
        <v>107</v>
      </c>
      <c r="H327" s="34" t="s">
        <v>108</v>
      </c>
      <c r="I327" s="54">
        <v>539</v>
      </c>
      <c r="J327" s="24">
        <f>[1]Оценка!H378</f>
        <v>11046.678004750593</v>
      </c>
      <c r="K327" s="24">
        <f>[1]Оценка!I378</f>
        <v>11045.7</v>
      </c>
      <c r="L327" s="114">
        <v>10</v>
      </c>
      <c r="M327" s="115"/>
      <c r="N327" s="160">
        <f t="shared" ref="N327" si="70">IF(K327*100/J327-100&gt;=-10,0,K327*100/J327-100+10)</f>
        <v>0</v>
      </c>
      <c r="O327" s="161"/>
      <c r="P327" s="166"/>
      <c r="Q327" s="166"/>
      <c r="R327" s="19"/>
      <c r="S327" s="38">
        <v>44</v>
      </c>
      <c r="T327" s="3">
        <f t="shared" si="68"/>
        <v>11046.678004750593</v>
      </c>
    </row>
    <row r="328" spans="1:20" ht="30.75" hidden="1" customHeight="1" x14ac:dyDescent="0.25">
      <c r="A328" s="39">
        <f>A311</f>
        <v>0</v>
      </c>
      <c r="B328" s="39">
        <f>B311</f>
        <v>0</v>
      </c>
      <c r="C328" s="39">
        <f>C311</f>
        <v>0</v>
      </c>
      <c r="D328" s="39">
        <f>D311</f>
        <v>0</v>
      </c>
      <c r="E328" s="39">
        <f>E311</f>
        <v>0</v>
      </c>
      <c r="F328" s="25"/>
      <c r="G328" s="34" t="s">
        <v>107</v>
      </c>
      <c r="H328" s="34" t="s">
        <v>108</v>
      </c>
      <c r="I328" s="54">
        <v>539</v>
      </c>
      <c r="J328" s="24">
        <f>[1]Оценка!H382</f>
        <v>0</v>
      </c>
      <c r="K328" s="24">
        <f>[1]Оценка!I382</f>
        <v>0</v>
      </c>
      <c r="L328" s="114">
        <v>10</v>
      </c>
      <c r="M328" s="115"/>
      <c r="N328" s="160" t="e">
        <f t="shared" si="69"/>
        <v>#DIV/0!</v>
      </c>
      <c r="O328" s="161"/>
      <c r="P328" s="162"/>
      <c r="Q328" s="163"/>
      <c r="R328" s="19"/>
      <c r="S328" s="38">
        <v>45</v>
      </c>
      <c r="T328" s="3">
        <f t="shared" si="68"/>
        <v>0</v>
      </c>
    </row>
    <row r="329" spans="1:20" hidden="1" x14ac:dyDescent="0.25">
      <c r="A329" s="40"/>
      <c r="B329" s="41"/>
      <c r="C329" s="41"/>
      <c r="D329" s="41"/>
      <c r="E329" s="41"/>
      <c r="F329" s="41"/>
      <c r="G329" s="42"/>
      <c r="H329" s="42"/>
      <c r="I329" s="43"/>
      <c r="J329" s="69"/>
      <c r="K329" s="69"/>
      <c r="L329" s="44"/>
      <c r="M329" s="44"/>
      <c r="N329" s="44"/>
      <c r="O329" s="44"/>
      <c r="P329" s="42"/>
      <c r="Q329" s="42"/>
      <c r="R329" s="41"/>
      <c r="T329" s="3">
        <f t="shared" ref="T329:T336" si="71">T330</f>
        <v>0</v>
      </c>
    </row>
    <row r="330" spans="1:20" hidden="1" x14ac:dyDescent="0.25">
      <c r="A330" s="40"/>
      <c r="B330" s="41"/>
      <c r="C330" s="41"/>
      <c r="D330" s="41"/>
      <c r="E330" s="41"/>
      <c r="F330" s="41"/>
      <c r="G330" s="42"/>
      <c r="H330" s="42"/>
      <c r="I330" s="43"/>
      <c r="J330" s="69"/>
      <c r="K330" s="69"/>
      <c r="L330" s="44"/>
      <c r="M330" s="44"/>
      <c r="N330" s="44"/>
      <c r="O330" s="44"/>
      <c r="P330" s="42"/>
      <c r="Q330" s="42"/>
      <c r="R330" s="41"/>
      <c r="T330" s="3">
        <f t="shared" si="71"/>
        <v>0</v>
      </c>
    </row>
    <row r="331" spans="1:20" s="71" customFormat="1" ht="20.25" hidden="1" customHeight="1" x14ac:dyDescent="0.25">
      <c r="A331" s="15" t="s">
        <v>109</v>
      </c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70"/>
      <c r="T331" s="3">
        <f t="shared" si="71"/>
        <v>0</v>
      </c>
    </row>
    <row r="332" spans="1:20" s="71" customFormat="1" ht="20.25" hidden="1" customHeight="1" x14ac:dyDescent="0.25">
      <c r="A332" s="150" t="s">
        <v>110</v>
      </c>
      <c r="B332" s="150"/>
      <c r="C332" s="150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1" t="s">
        <v>34</v>
      </c>
      <c r="Q332" s="152"/>
      <c r="R332" s="164" t="s">
        <v>111</v>
      </c>
      <c r="S332" s="72"/>
      <c r="T332" s="3">
        <f t="shared" si="71"/>
        <v>0</v>
      </c>
    </row>
    <row r="333" spans="1:20" s="71" customFormat="1" ht="20.25" hidden="1" customHeight="1" x14ac:dyDescent="0.25">
      <c r="A333" s="150" t="s">
        <v>36</v>
      </c>
      <c r="B333" s="150"/>
      <c r="C333" s="150"/>
      <c r="D333" s="150"/>
      <c r="E333" s="150"/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1"/>
      <c r="Q333" s="152"/>
      <c r="R333" s="165"/>
      <c r="S333" s="72"/>
      <c r="T333" s="3">
        <f t="shared" si="71"/>
        <v>0</v>
      </c>
    </row>
    <row r="334" spans="1:20" s="71" customFormat="1" ht="20.25" hidden="1" customHeight="1" x14ac:dyDescent="0.25">
      <c r="A334" s="146" t="s">
        <v>37</v>
      </c>
      <c r="B334" s="146"/>
      <c r="C334" s="146"/>
      <c r="D334" s="146"/>
      <c r="E334" s="146"/>
      <c r="F334" s="146"/>
      <c r="G334" s="146"/>
      <c r="H334" s="146"/>
      <c r="I334" s="146"/>
      <c r="J334" s="146"/>
      <c r="K334" s="146"/>
      <c r="L334" s="146"/>
      <c r="M334" s="146"/>
      <c r="N334" s="146"/>
      <c r="O334" s="146"/>
      <c r="P334" s="146"/>
      <c r="Q334" s="146"/>
      <c r="R334" s="146"/>
      <c r="S334" s="146"/>
      <c r="T334" s="3">
        <f t="shared" si="71"/>
        <v>0</v>
      </c>
    </row>
    <row r="335" spans="1:20" s="71" customFormat="1" ht="20.25" hidden="1" customHeight="1" x14ac:dyDescent="0.25">
      <c r="A335" s="146" t="s">
        <v>38</v>
      </c>
      <c r="B335" s="146"/>
      <c r="C335" s="146"/>
      <c r="D335" s="146"/>
      <c r="E335" s="146"/>
      <c r="F335" s="146"/>
      <c r="G335" s="146"/>
      <c r="H335" s="146"/>
      <c r="I335" s="146"/>
      <c r="J335" s="146"/>
      <c r="K335" s="146"/>
      <c r="L335" s="146"/>
      <c r="M335" s="146"/>
      <c r="N335" s="146"/>
      <c r="O335" s="146"/>
      <c r="P335" s="146"/>
      <c r="Q335" s="146"/>
      <c r="R335" s="146"/>
      <c r="S335" s="146"/>
      <c r="T335" s="3">
        <f t="shared" si="71"/>
        <v>0</v>
      </c>
    </row>
    <row r="336" spans="1:20" s="67" customFormat="1" ht="33" hidden="1" customHeight="1" x14ac:dyDescent="0.25">
      <c r="A336" s="118" t="s">
        <v>39</v>
      </c>
      <c r="B336" s="118" t="s">
        <v>40</v>
      </c>
      <c r="C336" s="147"/>
      <c r="D336" s="147"/>
      <c r="E336" s="118" t="s">
        <v>41</v>
      </c>
      <c r="F336" s="118"/>
      <c r="G336" s="118" t="s">
        <v>42</v>
      </c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73"/>
      <c r="T336" s="3">
        <f t="shared" si="71"/>
        <v>0</v>
      </c>
    </row>
    <row r="337" spans="1:20" s="67" customFormat="1" ht="28.5" hidden="1" customHeight="1" x14ac:dyDescent="0.25">
      <c r="A337" s="118"/>
      <c r="B337" s="118" t="s">
        <v>43</v>
      </c>
      <c r="C337" s="118" t="s">
        <v>43</v>
      </c>
      <c r="D337" s="118" t="s">
        <v>43</v>
      </c>
      <c r="E337" s="118" t="s">
        <v>43</v>
      </c>
      <c r="F337" s="118" t="s">
        <v>43</v>
      </c>
      <c r="G337" s="118" t="s">
        <v>44</v>
      </c>
      <c r="H337" s="118"/>
      <c r="I337" s="118"/>
      <c r="J337" s="118"/>
      <c r="K337" s="118"/>
      <c r="L337" s="118" t="s">
        <v>45</v>
      </c>
      <c r="M337" s="118"/>
      <c r="N337" s="118" t="s">
        <v>46</v>
      </c>
      <c r="O337" s="118" t="s">
        <v>47</v>
      </c>
      <c r="P337" s="118" t="s">
        <v>48</v>
      </c>
      <c r="Q337" s="118" t="s">
        <v>49</v>
      </c>
      <c r="R337" s="118" t="s">
        <v>50</v>
      </c>
      <c r="S337" s="73"/>
      <c r="T337" s="3">
        <f>T338</f>
        <v>0</v>
      </c>
    </row>
    <row r="338" spans="1:20" s="67" customFormat="1" ht="31.5" hidden="1" customHeight="1" x14ac:dyDescent="0.25">
      <c r="A338" s="118"/>
      <c r="B338" s="118"/>
      <c r="C338" s="118"/>
      <c r="D338" s="118"/>
      <c r="E338" s="118"/>
      <c r="F338" s="118"/>
      <c r="G338" s="118"/>
      <c r="H338" s="118"/>
      <c r="I338" s="118"/>
      <c r="J338" s="118"/>
      <c r="K338" s="118"/>
      <c r="L338" s="74" t="s">
        <v>51</v>
      </c>
      <c r="M338" s="75" t="s">
        <v>52</v>
      </c>
      <c r="N338" s="118"/>
      <c r="O338" s="118"/>
      <c r="P338" s="118"/>
      <c r="Q338" s="118"/>
      <c r="R338" s="118"/>
      <c r="S338" s="73"/>
      <c r="T338" s="3">
        <f>IF(T339&gt;0,1,0)</f>
        <v>0</v>
      </c>
    </row>
    <row r="339" spans="1:20" s="67" customFormat="1" ht="18.75" hidden="1" customHeight="1" x14ac:dyDescent="0.25">
      <c r="A339" s="76">
        <v>1</v>
      </c>
      <c r="B339" s="76">
        <v>2</v>
      </c>
      <c r="C339" s="76">
        <v>3</v>
      </c>
      <c r="D339" s="76">
        <v>4</v>
      </c>
      <c r="E339" s="76">
        <v>5</v>
      </c>
      <c r="F339" s="76">
        <v>6</v>
      </c>
      <c r="G339" s="144">
        <v>7</v>
      </c>
      <c r="H339" s="144"/>
      <c r="I339" s="144"/>
      <c r="J339" s="144"/>
      <c r="K339" s="144"/>
      <c r="L339" s="76">
        <v>8</v>
      </c>
      <c r="M339" s="76">
        <v>9</v>
      </c>
      <c r="N339" s="76">
        <v>10</v>
      </c>
      <c r="O339" s="76">
        <v>11</v>
      </c>
      <c r="P339" s="76">
        <v>12</v>
      </c>
      <c r="Q339" s="76">
        <v>13</v>
      </c>
      <c r="R339" s="76">
        <v>14</v>
      </c>
      <c r="S339" s="73"/>
      <c r="T339" s="3">
        <f>SUM(T340:T342)</f>
        <v>0</v>
      </c>
    </row>
    <row r="340" spans="1:20" s="67" customFormat="1" ht="36" hidden="1" customHeight="1" x14ac:dyDescent="0.25">
      <c r="A340" s="77" t="str">
        <f>[1]Оценка!$B$389</f>
        <v>560200О.99.0.БА89АА00000</v>
      </c>
      <c r="B340" s="78" t="s">
        <v>53</v>
      </c>
      <c r="C340" s="78" t="s">
        <v>53</v>
      </c>
      <c r="D340" s="78" t="s">
        <v>53</v>
      </c>
      <c r="E340" s="78" t="s">
        <v>112</v>
      </c>
      <c r="F340" s="78"/>
      <c r="G340" s="145" t="s">
        <v>113</v>
      </c>
      <c r="H340" s="145"/>
      <c r="I340" s="145"/>
      <c r="J340" s="145"/>
      <c r="K340" s="145"/>
      <c r="L340" s="79" t="s">
        <v>57</v>
      </c>
      <c r="M340" s="80">
        <v>744</v>
      </c>
      <c r="N340" s="81">
        <f>[1]Оценка!H389</f>
        <v>0</v>
      </c>
      <c r="O340" s="81">
        <f>[1]Оценка!I389</f>
        <v>0</v>
      </c>
      <c r="P340" s="81">
        <v>10</v>
      </c>
      <c r="Q340" s="81">
        <f>IF(N340=0,0,IF(O340*100/N340-100&gt;=-10,0,O340*100/N340-100+10))</f>
        <v>0</v>
      </c>
      <c r="R340" s="82"/>
      <c r="S340" s="83">
        <v>46</v>
      </c>
      <c r="T340" s="3">
        <f>N340</f>
        <v>0</v>
      </c>
    </row>
    <row r="341" spans="1:20" s="67" customFormat="1" ht="36" hidden="1" customHeight="1" x14ac:dyDescent="0.25">
      <c r="A341" s="77" t="str">
        <f>[1]Оценка!$B$391</f>
        <v>560200О.99.0.ББ03АА00000</v>
      </c>
      <c r="B341" s="78" t="s">
        <v>53</v>
      </c>
      <c r="C341" s="78" t="s">
        <v>53</v>
      </c>
      <c r="D341" s="78" t="s">
        <v>53</v>
      </c>
      <c r="E341" s="78" t="s">
        <v>114</v>
      </c>
      <c r="F341" s="78"/>
      <c r="G341" s="145" t="s">
        <v>113</v>
      </c>
      <c r="H341" s="145"/>
      <c r="I341" s="145"/>
      <c r="J341" s="145"/>
      <c r="K341" s="145"/>
      <c r="L341" s="79" t="s">
        <v>57</v>
      </c>
      <c r="M341" s="80">
        <v>744</v>
      </c>
      <c r="N341" s="81">
        <f>[1]Оценка!H391</f>
        <v>0</v>
      </c>
      <c r="O341" s="81">
        <f>[1]Оценка!I391</f>
        <v>0</v>
      </c>
      <c r="P341" s="81">
        <v>10</v>
      </c>
      <c r="Q341" s="81">
        <f>IF(N341=0,0,IF(O341*100/N341-100&gt;=-10,0,O341*100/N341-100+10))</f>
        <v>0</v>
      </c>
      <c r="R341" s="82"/>
      <c r="S341" s="83">
        <v>47</v>
      </c>
      <c r="T341" s="3">
        <f t="shared" ref="T341:T342" si="72">N341</f>
        <v>0</v>
      </c>
    </row>
    <row r="342" spans="1:20" s="67" customFormat="1" ht="36" hidden="1" customHeight="1" x14ac:dyDescent="0.25">
      <c r="A342" s="77" t="str">
        <f>[1]Оценка!$B$393</f>
        <v>560200О.99.0.ББ18АА00000</v>
      </c>
      <c r="B342" s="78" t="s">
        <v>53</v>
      </c>
      <c r="C342" s="78" t="s">
        <v>53</v>
      </c>
      <c r="D342" s="78" t="s">
        <v>53</v>
      </c>
      <c r="E342" s="78" t="s">
        <v>115</v>
      </c>
      <c r="F342" s="78"/>
      <c r="G342" s="145" t="s">
        <v>113</v>
      </c>
      <c r="H342" s="145"/>
      <c r="I342" s="145"/>
      <c r="J342" s="145"/>
      <c r="K342" s="145"/>
      <c r="L342" s="79" t="s">
        <v>57</v>
      </c>
      <c r="M342" s="80">
        <v>744</v>
      </c>
      <c r="N342" s="81">
        <f>[1]Оценка!H393</f>
        <v>0</v>
      </c>
      <c r="O342" s="81">
        <f>[1]Оценка!I393</f>
        <v>0</v>
      </c>
      <c r="P342" s="81">
        <v>10</v>
      </c>
      <c r="Q342" s="81">
        <f>IF(N342=0,0,IF(O342*100/N342-100&gt;=-10,0,O342*100/N342-100+10))</f>
        <v>0</v>
      </c>
      <c r="R342" s="82"/>
      <c r="S342" s="83">
        <v>48</v>
      </c>
      <c r="T342" s="3">
        <f t="shared" si="72"/>
        <v>0</v>
      </c>
    </row>
    <row r="343" spans="1:20" s="67" customFormat="1" hidden="1" x14ac:dyDescent="0.25">
      <c r="S343" s="73"/>
      <c r="T343" s="3">
        <f t="shared" ref="T343:T347" si="73">T344</f>
        <v>0</v>
      </c>
    </row>
    <row r="344" spans="1:20" s="67" customFormat="1" hidden="1" x14ac:dyDescent="0.25">
      <c r="S344" s="73"/>
      <c r="T344" s="3">
        <f t="shared" si="73"/>
        <v>0</v>
      </c>
    </row>
    <row r="345" spans="1:20" s="67" customFormat="1" ht="15" hidden="1" customHeight="1" x14ac:dyDescent="0.25">
      <c r="A345" s="132" t="s">
        <v>64</v>
      </c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84"/>
      <c r="R345" s="84"/>
      <c r="S345" s="85"/>
      <c r="T345" s="3">
        <f t="shared" si="73"/>
        <v>0</v>
      </c>
    </row>
    <row r="346" spans="1:20" s="67" customFormat="1" hidden="1" x14ac:dyDescent="0.25">
      <c r="A346" s="86"/>
      <c r="B346" s="87"/>
      <c r="C346" s="87"/>
      <c r="D346" s="87"/>
      <c r="E346" s="87"/>
      <c r="F346" s="87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4"/>
      <c r="R346" s="84"/>
      <c r="S346" s="85"/>
      <c r="T346" s="3">
        <f t="shared" si="73"/>
        <v>0</v>
      </c>
    </row>
    <row r="347" spans="1:20" s="67" customFormat="1" ht="41.25" hidden="1" customHeight="1" x14ac:dyDescent="0.25">
      <c r="A347" s="121" t="s">
        <v>39</v>
      </c>
      <c r="B347" s="124" t="s">
        <v>40</v>
      </c>
      <c r="C347" s="125"/>
      <c r="D347" s="134"/>
      <c r="E347" s="124" t="s">
        <v>41</v>
      </c>
      <c r="F347" s="134"/>
      <c r="G347" s="135" t="s">
        <v>65</v>
      </c>
      <c r="H347" s="136"/>
      <c r="I347" s="136"/>
      <c r="J347" s="136"/>
      <c r="K347" s="136"/>
      <c r="L347" s="136"/>
      <c r="M347" s="136"/>
      <c r="N347" s="136"/>
      <c r="O347" s="136"/>
      <c r="P347" s="136"/>
      <c r="Q347" s="137"/>
      <c r="R347" s="118" t="s">
        <v>66</v>
      </c>
      <c r="S347" s="73"/>
      <c r="T347" s="3">
        <f t="shared" si="73"/>
        <v>0</v>
      </c>
    </row>
    <row r="348" spans="1:20" s="67" customFormat="1" ht="26.25" hidden="1" customHeight="1" x14ac:dyDescent="0.25">
      <c r="A348" s="133"/>
      <c r="B348" s="121" t="s">
        <v>43</v>
      </c>
      <c r="C348" s="121" t="s">
        <v>43</v>
      </c>
      <c r="D348" s="121" t="s">
        <v>43</v>
      </c>
      <c r="E348" s="121" t="s">
        <v>43</v>
      </c>
      <c r="F348" s="121" t="s">
        <v>43</v>
      </c>
      <c r="G348" s="121" t="s">
        <v>44</v>
      </c>
      <c r="H348" s="124" t="s">
        <v>45</v>
      </c>
      <c r="I348" s="125"/>
      <c r="J348" s="121" t="s">
        <v>46</v>
      </c>
      <c r="K348" s="121" t="s">
        <v>47</v>
      </c>
      <c r="L348" s="135" t="s">
        <v>48</v>
      </c>
      <c r="M348" s="137"/>
      <c r="N348" s="135" t="s">
        <v>49</v>
      </c>
      <c r="O348" s="137"/>
      <c r="P348" s="118" t="s">
        <v>50</v>
      </c>
      <c r="Q348" s="118"/>
      <c r="R348" s="118"/>
      <c r="S348" s="73"/>
      <c r="T348" s="3">
        <f>T349</f>
        <v>0</v>
      </c>
    </row>
    <row r="349" spans="1:20" s="67" customFormat="1" ht="18.75" hidden="1" customHeight="1" x14ac:dyDescent="0.25">
      <c r="A349" s="122"/>
      <c r="B349" s="122"/>
      <c r="C349" s="122"/>
      <c r="D349" s="122"/>
      <c r="E349" s="122"/>
      <c r="F349" s="122"/>
      <c r="G349" s="123"/>
      <c r="H349" s="75" t="s">
        <v>51</v>
      </c>
      <c r="I349" s="75" t="s">
        <v>52</v>
      </c>
      <c r="J349" s="122"/>
      <c r="K349" s="122"/>
      <c r="L349" s="138"/>
      <c r="M349" s="139"/>
      <c r="N349" s="138"/>
      <c r="O349" s="139"/>
      <c r="P349" s="118"/>
      <c r="Q349" s="118"/>
      <c r="R349" s="118"/>
      <c r="S349" s="73"/>
      <c r="T349" s="3">
        <f>IF(T350&gt;0,1,0)</f>
        <v>0</v>
      </c>
    </row>
    <row r="350" spans="1:20" s="67" customFormat="1" hidden="1" x14ac:dyDescent="0.25">
      <c r="A350" s="76">
        <v>1</v>
      </c>
      <c r="B350" s="76">
        <v>2</v>
      </c>
      <c r="C350" s="76">
        <v>3</v>
      </c>
      <c r="D350" s="76">
        <v>4</v>
      </c>
      <c r="E350" s="76">
        <v>5</v>
      </c>
      <c r="F350" s="76">
        <v>6</v>
      </c>
      <c r="G350" s="76">
        <v>7</v>
      </c>
      <c r="H350" s="76">
        <v>8</v>
      </c>
      <c r="I350" s="76">
        <v>9</v>
      </c>
      <c r="J350" s="76">
        <v>10</v>
      </c>
      <c r="K350" s="76">
        <v>11</v>
      </c>
      <c r="L350" s="119">
        <v>12</v>
      </c>
      <c r="M350" s="120"/>
      <c r="N350" s="119">
        <v>13</v>
      </c>
      <c r="O350" s="120"/>
      <c r="P350" s="119">
        <v>14</v>
      </c>
      <c r="Q350" s="120"/>
      <c r="R350" s="76">
        <v>16</v>
      </c>
      <c r="S350" s="73"/>
      <c r="T350" s="3">
        <f>SUM(T351:T353)</f>
        <v>0</v>
      </c>
    </row>
    <row r="351" spans="1:20" s="67" customFormat="1" ht="23.25" hidden="1" customHeight="1" x14ac:dyDescent="0.25">
      <c r="A351" s="88" t="str">
        <f>A340</f>
        <v>560200О.99.0.БА89АА00000</v>
      </c>
      <c r="B351" s="88" t="str">
        <f t="shared" ref="B351:E353" si="74">B340</f>
        <v>не указано</v>
      </c>
      <c r="C351" s="88" t="str">
        <f t="shared" si="74"/>
        <v>не указано</v>
      </c>
      <c r="D351" s="88" t="str">
        <f t="shared" si="74"/>
        <v>не указано</v>
      </c>
      <c r="E351" s="88" t="str">
        <f t="shared" si="74"/>
        <v>НОО</v>
      </c>
      <c r="F351" s="89"/>
      <c r="G351" s="75" t="s">
        <v>67</v>
      </c>
      <c r="H351" s="75" t="s">
        <v>68</v>
      </c>
      <c r="I351" s="90">
        <v>792</v>
      </c>
      <c r="J351" s="89">
        <f>[1]Оценка!H390</f>
        <v>0</v>
      </c>
      <c r="K351" s="89">
        <f>[1]Оценка!I390</f>
        <v>0</v>
      </c>
      <c r="L351" s="112">
        <v>10</v>
      </c>
      <c r="M351" s="113"/>
      <c r="N351" s="114" t="e">
        <f t="shared" ref="N351:N353" si="75">IF(K351*100/J351-100&gt;=-10,0,K351*100/J351-100+10)</f>
        <v>#DIV/0!</v>
      </c>
      <c r="O351" s="115"/>
      <c r="P351" s="148"/>
      <c r="Q351" s="149"/>
      <c r="R351" s="82"/>
      <c r="S351" s="83">
        <v>46</v>
      </c>
      <c r="T351" s="3">
        <f>J351</f>
        <v>0</v>
      </c>
    </row>
    <row r="352" spans="1:20" s="67" customFormat="1" ht="23.25" hidden="1" customHeight="1" x14ac:dyDescent="0.25">
      <c r="A352" s="88" t="str">
        <f>A341</f>
        <v>560200О.99.0.ББ03АА00000</v>
      </c>
      <c r="B352" s="88" t="str">
        <f t="shared" si="74"/>
        <v>не указано</v>
      </c>
      <c r="C352" s="88" t="str">
        <f t="shared" si="74"/>
        <v>не указано</v>
      </c>
      <c r="D352" s="88" t="str">
        <f t="shared" si="74"/>
        <v>не указано</v>
      </c>
      <c r="E352" s="88" t="str">
        <f t="shared" si="74"/>
        <v>ООО</v>
      </c>
      <c r="F352" s="89"/>
      <c r="G352" s="75" t="s">
        <v>67</v>
      </c>
      <c r="H352" s="75" t="s">
        <v>68</v>
      </c>
      <c r="I352" s="90">
        <v>792</v>
      </c>
      <c r="J352" s="89">
        <f>[1]Оценка!H392</f>
        <v>0</v>
      </c>
      <c r="K352" s="89">
        <f>[1]Оценка!I392</f>
        <v>0</v>
      </c>
      <c r="L352" s="112">
        <v>10</v>
      </c>
      <c r="M352" s="113"/>
      <c r="N352" s="114" t="e">
        <f t="shared" si="75"/>
        <v>#DIV/0!</v>
      </c>
      <c r="O352" s="115"/>
      <c r="P352" s="148"/>
      <c r="Q352" s="149"/>
      <c r="R352" s="82"/>
      <c r="S352" s="83">
        <v>47</v>
      </c>
      <c r="T352" s="3">
        <f t="shared" ref="T352:T353" si="76">J352</f>
        <v>0</v>
      </c>
    </row>
    <row r="353" spans="1:20" s="67" customFormat="1" ht="23.25" hidden="1" customHeight="1" x14ac:dyDescent="0.25">
      <c r="A353" s="88" t="str">
        <f>A342</f>
        <v>560200О.99.0.ББ18АА00000</v>
      </c>
      <c r="B353" s="88" t="str">
        <f t="shared" si="74"/>
        <v>не указано</v>
      </c>
      <c r="C353" s="88" t="str">
        <f t="shared" si="74"/>
        <v>не указано</v>
      </c>
      <c r="D353" s="88" t="str">
        <f t="shared" si="74"/>
        <v>не указано</v>
      </c>
      <c r="E353" s="88" t="str">
        <f t="shared" si="74"/>
        <v>СОО</v>
      </c>
      <c r="F353" s="89"/>
      <c r="G353" s="75" t="s">
        <v>67</v>
      </c>
      <c r="H353" s="75" t="s">
        <v>68</v>
      </c>
      <c r="I353" s="90">
        <v>792</v>
      </c>
      <c r="J353" s="89">
        <f>[1]Оценка!H394</f>
        <v>0</v>
      </c>
      <c r="K353" s="89">
        <f>[1]Оценка!I394</f>
        <v>0</v>
      </c>
      <c r="L353" s="112">
        <v>10</v>
      </c>
      <c r="M353" s="113"/>
      <c r="N353" s="114" t="e">
        <f t="shared" si="75"/>
        <v>#DIV/0!</v>
      </c>
      <c r="O353" s="115"/>
      <c r="P353" s="148"/>
      <c r="Q353" s="149"/>
      <c r="R353" s="82"/>
      <c r="S353" s="83">
        <v>48</v>
      </c>
      <c r="T353" s="3">
        <f t="shared" si="76"/>
        <v>0</v>
      </c>
    </row>
    <row r="354" spans="1:20" s="67" customFormat="1" ht="23.25" hidden="1" customHeight="1" x14ac:dyDescent="0.25">
      <c r="A354" s="72"/>
      <c r="B354" s="72"/>
      <c r="C354" s="72"/>
      <c r="D354" s="72"/>
      <c r="E354" s="72"/>
      <c r="F354" s="91"/>
      <c r="G354" s="92"/>
      <c r="H354" s="92"/>
      <c r="I354" s="93"/>
      <c r="J354" s="91"/>
      <c r="K354" s="91"/>
      <c r="L354" s="94"/>
      <c r="M354" s="94"/>
      <c r="N354" s="95"/>
      <c r="O354" s="95"/>
      <c r="P354" s="96"/>
      <c r="Q354" s="96"/>
      <c r="R354" s="97"/>
      <c r="S354" s="98"/>
      <c r="T354" s="3">
        <f t="shared" ref="T354:T361" si="77">T355</f>
        <v>0</v>
      </c>
    </row>
    <row r="355" spans="1:20" hidden="1" x14ac:dyDescent="0.25">
      <c r="A355" s="40"/>
      <c r="B355" s="41"/>
      <c r="C355" s="41"/>
      <c r="D355" s="41"/>
      <c r="E355" s="41"/>
      <c r="F355" s="41"/>
      <c r="G355" s="42"/>
      <c r="H355" s="42"/>
      <c r="I355" s="43"/>
      <c r="J355" s="69"/>
      <c r="K355" s="69"/>
      <c r="L355" s="44"/>
      <c r="M355" s="44"/>
      <c r="N355" s="44"/>
      <c r="O355" s="44"/>
      <c r="P355" s="42"/>
      <c r="Q355" s="42"/>
      <c r="R355" s="41"/>
      <c r="T355" s="3">
        <f t="shared" si="77"/>
        <v>0</v>
      </c>
    </row>
    <row r="356" spans="1:20" s="71" customFormat="1" ht="18" hidden="1" customHeight="1" x14ac:dyDescent="0.25">
      <c r="A356" s="15" t="s">
        <v>116</v>
      </c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70"/>
      <c r="T356" s="3">
        <f t="shared" si="77"/>
        <v>0</v>
      </c>
    </row>
    <row r="357" spans="1:20" s="71" customFormat="1" ht="18" hidden="1" customHeight="1" x14ac:dyDescent="0.25">
      <c r="A357" s="150" t="s">
        <v>117</v>
      </c>
      <c r="B357" s="150"/>
      <c r="C357" s="150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8" t="s">
        <v>34</v>
      </c>
      <c r="Q357" s="159"/>
      <c r="R357" s="153" t="s">
        <v>118</v>
      </c>
      <c r="S357" s="72"/>
      <c r="T357" s="3">
        <f t="shared" si="77"/>
        <v>0</v>
      </c>
    </row>
    <row r="358" spans="1:20" s="71" customFormat="1" ht="18" hidden="1" customHeight="1" x14ac:dyDescent="0.25">
      <c r="A358" s="150" t="s">
        <v>36</v>
      </c>
      <c r="B358" s="150"/>
      <c r="C358" s="150"/>
      <c r="D358" s="150"/>
      <c r="E358" s="150"/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8"/>
      <c r="Q358" s="159"/>
      <c r="R358" s="154"/>
      <c r="S358" s="72"/>
      <c r="T358" s="3">
        <f t="shared" si="77"/>
        <v>0</v>
      </c>
    </row>
    <row r="359" spans="1:20" s="71" customFormat="1" ht="18" hidden="1" customHeight="1" x14ac:dyDescent="0.25">
      <c r="A359" s="146" t="s">
        <v>37</v>
      </c>
      <c r="B359" s="146"/>
      <c r="C359" s="146"/>
      <c r="D359" s="146"/>
      <c r="E359" s="146"/>
      <c r="F359" s="146"/>
      <c r="G359" s="146"/>
      <c r="H359" s="146"/>
      <c r="I359" s="146"/>
      <c r="J359" s="146"/>
      <c r="K359" s="146"/>
      <c r="L359" s="146"/>
      <c r="M359" s="146"/>
      <c r="N359" s="146"/>
      <c r="O359" s="146"/>
      <c r="P359" s="146"/>
      <c r="Q359" s="146"/>
      <c r="R359" s="146"/>
      <c r="S359" s="146"/>
      <c r="T359" s="3">
        <f t="shared" si="77"/>
        <v>0</v>
      </c>
    </row>
    <row r="360" spans="1:20" s="71" customFormat="1" ht="18" hidden="1" customHeight="1" x14ac:dyDescent="0.25">
      <c r="A360" s="146" t="s">
        <v>38</v>
      </c>
      <c r="B360" s="146"/>
      <c r="C360" s="146"/>
      <c r="D360" s="146"/>
      <c r="E360" s="146"/>
      <c r="F360" s="146"/>
      <c r="G360" s="146"/>
      <c r="H360" s="146"/>
      <c r="I360" s="146"/>
      <c r="J360" s="146"/>
      <c r="K360" s="146"/>
      <c r="L360" s="146"/>
      <c r="M360" s="146"/>
      <c r="N360" s="146"/>
      <c r="O360" s="146"/>
      <c r="P360" s="146"/>
      <c r="Q360" s="146"/>
      <c r="R360" s="146"/>
      <c r="S360" s="146"/>
      <c r="T360" s="3">
        <f t="shared" si="77"/>
        <v>0</v>
      </c>
    </row>
    <row r="361" spans="1:20" s="67" customFormat="1" ht="24" hidden="1" customHeight="1" x14ac:dyDescent="0.25">
      <c r="A361" s="143" t="s">
        <v>39</v>
      </c>
      <c r="B361" s="143" t="s">
        <v>40</v>
      </c>
      <c r="C361" s="157"/>
      <c r="D361" s="157"/>
      <c r="E361" s="143" t="s">
        <v>41</v>
      </c>
      <c r="F361" s="143"/>
      <c r="G361" s="143" t="s">
        <v>42</v>
      </c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73"/>
      <c r="T361" s="3">
        <f t="shared" si="77"/>
        <v>0</v>
      </c>
    </row>
    <row r="362" spans="1:20" s="67" customFormat="1" hidden="1" x14ac:dyDescent="0.25">
      <c r="A362" s="143"/>
      <c r="B362" s="143" t="s">
        <v>43</v>
      </c>
      <c r="C362" s="143" t="s">
        <v>43</v>
      </c>
      <c r="D362" s="143" t="s">
        <v>43</v>
      </c>
      <c r="E362" s="143" t="s">
        <v>43</v>
      </c>
      <c r="F362" s="143" t="s">
        <v>43</v>
      </c>
      <c r="G362" s="143" t="s">
        <v>44</v>
      </c>
      <c r="H362" s="143"/>
      <c r="I362" s="143"/>
      <c r="J362" s="143"/>
      <c r="K362" s="143"/>
      <c r="L362" s="143" t="s">
        <v>45</v>
      </c>
      <c r="M362" s="143"/>
      <c r="N362" s="143" t="s">
        <v>46</v>
      </c>
      <c r="O362" s="143" t="s">
        <v>47</v>
      </c>
      <c r="P362" s="143" t="s">
        <v>48</v>
      </c>
      <c r="Q362" s="143" t="s">
        <v>49</v>
      </c>
      <c r="R362" s="143" t="s">
        <v>50</v>
      </c>
      <c r="S362" s="73"/>
      <c r="T362" s="3">
        <f>T363</f>
        <v>0</v>
      </c>
    </row>
    <row r="363" spans="1:20" s="67" customFormat="1" ht="23.25" hidden="1" x14ac:dyDescent="0.25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82" t="s">
        <v>51</v>
      </c>
      <c r="M363" s="79" t="s">
        <v>52</v>
      </c>
      <c r="N363" s="143"/>
      <c r="O363" s="143"/>
      <c r="P363" s="143"/>
      <c r="Q363" s="143"/>
      <c r="R363" s="143"/>
      <c r="S363" s="73"/>
      <c r="T363" s="3">
        <f>IF(T364&gt;0,1,0)</f>
        <v>0</v>
      </c>
    </row>
    <row r="364" spans="1:20" s="67" customFormat="1" hidden="1" x14ac:dyDescent="0.25">
      <c r="A364" s="76">
        <v>1</v>
      </c>
      <c r="B364" s="76">
        <v>2</v>
      </c>
      <c r="C364" s="76">
        <v>3</v>
      </c>
      <c r="D364" s="76">
        <v>4</v>
      </c>
      <c r="E364" s="76">
        <v>5</v>
      </c>
      <c r="F364" s="76">
        <v>6</v>
      </c>
      <c r="G364" s="144">
        <v>7</v>
      </c>
      <c r="H364" s="144"/>
      <c r="I364" s="144"/>
      <c r="J364" s="144"/>
      <c r="K364" s="144"/>
      <c r="L364" s="76">
        <v>8</v>
      </c>
      <c r="M364" s="76">
        <v>9</v>
      </c>
      <c r="N364" s="76">
        <v>10</v>
      </c>
      <c r="O364" s="76">
        <v>11</v>
      </c>
      <c r="P364" s="76">
        <v>12</v>
      </c>
      <c r="Q364" s="76">
        <v>13</v>
      </c>
      <c r="R364" s="76">
        <v>14</v>
      </c>
      <c r="S364" s="73"/>
      <c r="T364" s="3">
        <f>SUM(T365:T368)</f>
        <v>0</v>
      </c>
    </row>
    <row r="365" spans="1:20" s="67" customFormat="1" ht="35.25" hidden="1" customHeight="1" x14ac:dyDescent="0.25">
      <c r="A365" s="155" t="str">
        <f>[1]Оценка!B383</f>
        <v>552315О.99.0.БА83АА04000</v>
      </c>
      <c r="B365" s="118" t="s">
        <v>119</v>
      </c>
      <c r="C365" s="118" t="s">
        <v>120</v>
      </c>
      <c r="D365" s="118" t="s">
        <v>120</v>
      </c>
      <c r="E365" s="118"/>
      <c r="F365" s="118"/>
      <c r="G365" s="145" t="s">
        <v>121</v>
      </c>
      <c r="H365" s="145"/>
      <c r="I365" s="145"/>
      <c r="J365" s="145"/>
      <c r="K365" s="145"/>
      <c r="L365" s="79" t="s">
        <v>57</v>
      </c>
      <c r="M365" s="80">
        <v>744</v>
      </c>
      <c r="N365" s="89">
        <f>[1]Оценка!H383</f>
        <v>0</v>
      </c>
      <c r="O365" s="89">
        <f>[1]Оценка!I383</f>
        <v>0</v>
      </c>
      <c r="P365" s="89">
        <v>10</v>
      </c>
      <c r="Q365" s="89">
        <f t="shared" ref="Q365" si="78">IF(N365=0,0,IF(O365*100/N365-100&gt;=-10,0,O365*100/N365-100+10))</f>
        <v>0</v>
      </c>
      <c r="R365" s="82"/>
      <c r="S365" s="140">
        <v>49</v>
      </c>
      <c r="T365" s="3">
        <f>N365</f>
        <v>0</v>
      </c>
    </row>
    <row r="366" spans="1:20" s="67" customFormat="1" ht="35.25" hidden="1" customHeight="1" x14ac:dyDescent="0.25">
      <c r="A366" s="156"/>
      <c r="B366" s="118"/>
      <c r="C366" s="118"/>
      <c r="D366" s="118"/>
      <c r="E366" s="118"/>
      <c r="F366" s="118"/>
      <c r="G366" s="145" t="s">
        <v>122</v>
      </c>
      <c r="H366" s="145"/>
      <c r="I366" s="145"/>
      <c r="J366" s="145"/>
      <c r="K366" s="145"/>
      <c r="L366" s="79" t="s">
        <v>57</v>
      </c>
      <c r="M366" s="80">
        <v>744</v>
      </c>
      <c r="N366" s="89">
        <f>[1]Оценка!H384</f>
        <v>0</v>
      </c>
      <c r="O366" s="89">
        <f>[1]Оценка!I384</f>
        <v>0</v>
      </c>
      <c r="P366" s="89">
        <v>10</v>
      </c>
      <c r="Q366" s="89">
        <f>IF(N366=0,0,IF(O366*100/N366-100&gt;=-10,0,O366*100/N366-100+10))</f>
        <v>0</v>
      </c>
      <c r="R366" s="82"/>
      <c r="S366" s="140"/>
      <c r="T366" s="3">
        <f t="shared" ref="T366:T368" si="79">N366</f>
        <v>0</v>
      </c>
    </row>
    <row r="367" spans="1:20" s="67" customFormat="1" ht="35.25" hidden="1" customHeight="1" x14ac:dyDescent="0.25">
      <c r="A367" s="155" t="str">
        <f>[1]Оценка!B386</f>
        <v>559019О.99.0.ББ12АА03000</v>
      </c>
      <c r="B367" s="118" t="s">
        <v>120</v>
      </c>
      <c r="C367" s="118" t="s">
        <v>120</v>
      </c>
      <c r="D367" s="118" t="s">
        <v>120</v>
      </c>
      <c r="E367" s="118"/>
      <c r="F367" s="118"/>
      <c r="G367" s="145" t="s">
        <v>121</v>
      </c>
      <c r="H367" s="145"/>
      <c r="I367" s="145"/>
      <c r="J367" s="145"/>
      <c r="K367" s="145"/>
      <c r="L367" s="79" t="s">
        <v>57</v>
      </c>
      <c r="M367" s="80">
        <v>744</v>
      </c>
      <c r="N367" s="89">
        <f>[1]Оценка!H386</f>
        <v>0</v>
      </c>
      <c r="O367" s="89">
        <f>[1]Оценка!I386</f>
        <v>0</v>
      </c>
      <c r="P367" s="89">
        <v>10</v>
      </c>
      <c r="Q367" s="89">
        <f t="shared" ref="Q367" si="80">IF(N367=0,0,IF(O367*100/N367-100&gt;=-10,0,O367*100/N367-100+10))</f>
        <v>0</v>
      </c>
      <c r="R367" s="82"/>
      <c r="S367" s="140">
        <v>50</v>
      </c>
      <c r="T367" s="3">
        <f t="shared" si="79"/>
        <v>0</v>
      </c>
    </row>
    <row r="368" spans="1:20" s="67" customFormat="1" ht="35.25" hidden="1" customHeight="1" x14ac:dyDescent="0.25">
      <c r="A368" s="156"/>
      <c r="B368" s="118"/>
      <c r="C368" s="118"/>
      <c r="D368" s="118"/>
      <c r="E368" s="118"/>
      <c r="F368" s="118"/>
      <c r="G368" s="145" t="s">
        <v>122</v>
      </c>
      <c r="H368" s="145"/>
      <c r="I368" s="145"/>
      <c r="J368" s="145"/>
      <c r="K368" s="145"/>
      <c r="L368" s="79" t="s">
        <v>57</v>
      </c>
      <c r="M368" s="80">
        <v>744</v>
      </c>
      <c r="N368" s="89">
        <f>[1]Оценка!H387</f>
        <v>0</v>
      </c>
      <c r="O368" s="89">
        <f>[1]Оценка!I387</f>
        <v>0</v>
      </c>
      <c r="P368" s="89">
        <v>10</v>
      </c>
      <c r="Q368" s="89">
        <f>IF(N368=0,0,IF(O368*100/N368-100&gt;=-10,0,O368*100/N368-100+10))</f>
        <v>0</v>
      </c>
      <c r="R368" s="82"/>
      <c r="S368" s="140"/>
      <c r="T368" s="3">
        <f t="shared" si="79"/>
        <v>0</v>
      </c>
    </row>
    <row r="369" spans="1:20" s="67" customFormat="1" hidden="1" x14ac:dyDescent="0.25">
      <c r="S369" s="73"/>
      <c r="T369" s="3">
        <f t="shared" ref="T369:T373" si="81">T370</f>
        <v>0</v>
      </c>
    </row>
    <row r="370" spans="1:20" s="67" customFormat="1" hidden="1" x14ac:dyDescent="0.25">
      <c r="S370" s="73"/>
      <c r="T370" s="3">
        <f t="shared" si="81"/>
        <v>0</v>
      </c>
    </row>
    <row r="371" spans="1:20" s="67" customFormat="1" ht="21" hidden="1" customHeight="1" x14ac:dyDescent="0.25">
      <c r="A371" s="132" t="s">
        <v>64</v>
      </c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84"/>
      <c r="R371" s="84"/>
      <c r="S371" s="85"/>
      <c r="T371" s="3">
        <f t="shared" si="81"/>
        <v>0</v>
      </c>
    </row>
    <row r="372" spans="1:20" s="67" customFormat="1" hidden="1" x14ac:dyDescent="0.25">
      <c r="A372" s="86"/>
      <c r="B372" s="87"/>
      <c r="C372" s="87"/>
      <c r="D372" s="87"/>
      <c r="E372" s="87"/>
      <c r="F372" s="87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4"/>
      <c r="R372" s="84"/>
      <c r="S372" s="85"/>
      <c r="T372" s="3">
        <f t="shared" si="81"/>
        <v>0</v>
      </c>
    </row>
    <row r="373" spans="1:20" s="67" customFormat="1" ht="26.25" hidden="1" customHeight="1" x14ac:dyDescent="0.25">
      <c r="A373" s="121" t="s">
        <v>39</v>
      </c>
      <c r="B373" s="124" t="s">
        <v>40</v>
      </c>
      <c r="C373" s="125"/>
      <c r="D373" s="134"/>
      <c r="E373" s="124" t="s">
        <v>41</v>
      </c>
      <c r="F373" s="134"/>
      <c r="G373" s="135" t="s">
        <v>65</v>
      </c>
      <c r="H373" s="136"/>
      <c r="I373" s="136"/>
      <c r="J373" s="136"/>
      <c r="K373" s="136"/>
      <c r="L373" s="136"/>
      <c r="M373" s="136"/>
      <c r="N373" s="136"/>
      <c r="O373" s="136"/>
      <c r="P373" s="136"/>
      <c r="Q373" s="137"/>
      <c r="R373" s="118" t="s">
        <v>66</v>
      </c>
      <c r="S373" s="73"/>
      <c r="T373" s="3">
        <f t="shared" si="81"/>
        <v>0</v>
      </c>
    </row>
    <row r="374" spans="1:20" s="67" customFormat="1" ht="27" hidden="1" customHeight="1" x14ac:dyDescent="0.25">
      <c r="A374" s="133"/>
      <c r="B374" s="121" t="s">
        <v>43</v>
      </c>
      <c r="C374" s="121" t="s">
        <v>43</v>
      </c>
      <c r="D374" s="121" t="s">
        <v>43</v>
      </c>
      <c r="E374" s="121" t="s">
        <v>43</v>
      </c>
      <c r="F374" s="121" t="s">
        <v>43</v>
      </c>
      <c r="G374" s="121" t="s">
        <v>44</v>
      </c>
      <c r="H374" s="124" t="s">
        <v>45</v>
      </c>
      <c r="I374" s="125"/>
      <c r="J374" s="121" t="s">
        <v>46</v>
      </c>
      <c r="K374" s="121" t="s">
        <v>47</v>
      </c>
      <c r="L374" s="135" t="s">
        <v>48</v>
      </c>
      <c r="M374" s="137"/>
      <c r="N374" s="135" t="s">
        <v>49</v>
      </c>
      <c r="O374" s="137"/>
      <c r="P374" s="118" t="s">
        <v>50</v>
      </c>
      <c r="Q374" s="118"/>
      <c r="R374" s="118"/>
      <c r="S374" s="73"/>
      <c r="T374" s="3">
        <f>T375</f>
        <v>0</v>
      </c>
    </row>
    <row r="375" spans="1:20" s="67" customFormat="1" ht="24" hidden="1" customHeight="1" x14ac:dyDescent="0.25">
      <c r="A375" s="122"/>
      <c r="B375" s="122"/>
      <c r="C375" s="122"/>
      <c r="D375" s="122"/>
      <c r="E375" s="122"/>
      <c r="F375" s="122"/>
      <c r="G375" s="123"/>
      <c r="H375" s="75" t="s">
        <v>51</v>
      </c>
      <c r="I375" s="75" t="s">
        <v>52</v>
      </c>
      <c r="J375" s="122"/>
      <c r="K375" s="122"/>
      <c r="L375" s="138"/>
      <c r="M375" s="139"/>
      <c r="N375" s="138"/>
      <c r="O375" s="139"/>
      <c r="P375" s="118"/>
      <c r="Q375" s="118"/>
      <c r="R375" s="118"/>
      <c r="S375" s="73"/>
      <c r="T375" s="3">
        <f>IF(T376&gt;0,1,0)</f>
        <v>0</v>
      </c>
    </row>
    <row r="376" spans="1:20" s="67" customFormat="1" hidden="1" x14ac:dyDescent="0.25">
      <c r="A376" s="76">
        <v>1</v>
      </c>
      <c r="B376" s="76">
        <v>2</v>
      </c>
      <c r="C376" s="76">
        <v>3</v>
      </c>
      <c r="D376" s="76">
        <v>4</v>
      </c>
      <c r="E376" s="76">
        <v>5</v>
      </c>
      <c r="F376" s="76">
        <v>6</v>
      </c>
      <c r="G376" s="76">
        <v>7</v>
      </c>
      <c r="H376" s="76">
        <v>8</v>
      </c>
      <c r="I376" s="76">
        <v>9</v>
      </c>
      <c r="J376" s="76">
        <v>10</v>
      </c>
      <c r="K376" s="76">
        <v>11</v>
      </c>
      <c r="L376" s="119">
        <v>12</v>
      </c>
      <c r="M376" s="120"/>
      <c r="N376" s="119">
        <v>13</v>
      </c>
      <c r="O376" s="120"/>
      <c r="P376" s="119">
        <v>14</v>
      </c>
      <c r="Q376" s="120"/>
      <c r="R376" s="76">
        <v>16</v>
      </c>
      <c r="S376" s="73"/>
      <c r="T376" s="3">
        <f>SUM(T377:T378)</f>
        <v>0</v>
      </c>
    </row>
    <row r="377" spans="1:20" s="67" customFormat="1" ht="48.75" hidden="1" x14ac:dyDescent="0.25">
      <c r="A377" s="99" t="str">
        <f>A365</f>
        <v>552315О.99.0.БА83АА04000</v>
      </c>
      <c r="B377" s="99" t="str">
        <f>B365</f>
        <v>Обучающиеся с ограниченными возможностями здоровья</v>
      </c>
      <c r="C377" s="99" t="str">
        <f>C365</f>
        <v>Не указано</v>
      </c>
      <c r="D377" s="99" t="str">
        <f>D365</f>
        <v>Не указано</v>
      </c>
      <c r="E377" s="99"/>
      <c r="F377" s="74"/>
      <c r="G377" s="75" t="s">
        <v>67</v>
      </c>
      <c r="H377" s="75" t="s">
        <v>68</v>
      </c>
      <c r="I377" s="90">
        <v>792</v>
      </c>
      <c r="J377" s="89">
        <f>[1]Оценка!H385</f>
        <v>0</v>
      </c>
      <c r="K377" s="89">
        <f>[1]Оценка!I385</f>
        <v>0</v>
      </c>
      <c r="L377" s="112">
        <v>10</v>
      </c>
      <c r="M377" s="113"/>
      <c r="N377" s="114" t="e">
        <f t="shared" ref="N377:N378" si="82">IF(K377*100/J377-100&gt;=-10,0,K377*100/J377-100+10)</f>
        <v>#DIV/0!</v>
      </c>
      <c r="O377" s="115"/>
      <c r="P377" s="148"/>
      <c r="Q377" s="149"/>
      <c r="R377" s="82"/>
      <c r="S377" s="83">
        <v>49</v>
      </c>
      <c r="T377" s="3">
        <f>J377</f>
        <v>0</v>
      </c>
    </row>
    <row r="378" spans="1:20" s="67" customFormat="1" ht="28.5" hidden="1" customHeight="1" x14ac:dyDescent="0.25">
      <c r="A378" s="99" t="str">
        <f>A367</f>
        <v>559019О.99.0.ББ12АА03000</v>
      </c>
      <c r="B378" s="99" t="str">
        <f t="shared" ref="B378:D378" si="83">B367</f>
        <v>Не указано</v>
      </c>
      <c r="C378" s="99" t="str">
        <f t="shared" si="83"/>
        <v>Не указано</v>
      </c>
      <c r="D378" s="99" t="str">
        <f t="shared" si="83"/>
        <v>Не указано</v>
      </c>
      <c r="E378" s="74"/>
      <c r="F378" s="74"/>
      <c r="G378" s="75" t="s">
        <v>67</v>
      </c>
      <c r="H378" s="75" t="s">
        <v>68</v>
      </c>
      <c r="I378" s="90">
        <v>792</v>
      </c>
      <c r="J378" s="89">
        <f>[1]Оценка!H388</f>
        <v>0</v>
      </c>
      <c r="K378" s="89">
        <f>[1]Оценка!I388</f>
        <v>0</v>
      </c>
      <c r="L378" s="112">
        <v>10</v>
      </c>
      <c r="M378" s="113"/>
      <c r="N378" s="114" t="e">
        <f t="shared" si="82"/>
        <v>#DIV/0!</v>
      </c>
      <c r="O378" s="115"/>
      <c r="P378" s="148"/>
      <c r="Q378" s="149"/>
      <c r="R378" s="82"/>
      <c r="S378" s="83">
        <v>50</v>
      </c>
      <c r="T378" s="3">
        <f>J378</f>
        <v>0</v>
      </c>
    </row>
    <row r="379" spans="1:20" s="67" customFormat="1" ht="7.5" customHeight="1" x14ac:dyDescent="0.25">
      <c r="A379" s="100"/>
      <c r="B379" s="97"/>
      <c r="C379" s="97"/>
      <c r="D379" s="97"/>
      <c r="E379" s="97"/>
      <c r="F379" s="97"/>
      <c r="G379" s="101"/>
      <c r="H379" s="101"/>
      <c r="I379" s="102"/>
      <c r="J379" s="103"/>
      <c r="K379" s="103"/>
      <c r="L379" s="104"/>
      <c r="M379" s="104"/>
      <c r="N379" s="105"/>
      <c r="O379" s="105"/>
      <c r="P379" s="101"/>
      <c r="Q379" s="101"/>
      <c r="R379" s="97"/>
      <c r="S379" s="73"/>
      <c r="T379" s="3">
        <f t="shared" ref="T379:T383" si="84">T380</f>
        <v>1</v>
      </c>
    </row>
    <row r="380" spans="1:20" s="67" customFormat="1" ht="7.5" customHeight="1" x14ac:dyDescent="0.25">
      <c r="A380" s="100"/>
      <c r="B380" s="97"/>
      <c r="C380" s="97"/>
      <c r="D380" s="97"/>
      <c r="E380" s="97"/>
      <c r="F380" s="97"/>
      <c r="G380" s="101"/>
      <c r="H380" s="101"/>
      <c r="I380" s="102"/>
      <c r="J380" s="103"/>
      <c r="K380" s="103"/>
      <c r="L380" s="104"/>
      <c r="M380" s="104"/>
      <c r="N380" s="105"/>
      <c r="O380" s="105"/>
      <c r="P380" s="101"/>
      <c r="Q380" s="101"/>
      <c r="R380" s="97"/>
      <c r="S380" s="73"/>
      <c r="T380" s="3">
        <f t="shared" si="84"/>
        <v>1</v>
      </c>
    </row>
    <row r="381" spans="1:20" s="71" customFormat="1" ht="15.75" customHeight="1" x14ac:dyDescent="0.25">
      <c r="A381" s="15" t="s">
        <v>123</v>
      </c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70"/>
      <c r="T381" s="3">
        <f t="shared" si="84"/>
        <v>1</v>
      </c>
    </row>
    <row r="382" spans="1:20" s="71" customFormat="1" ht="18.75" customHeight="1" x14ac:dyDescent="0.25">
      <c r="A382" s="150" t="s">
        <v>124</v>
      </c>
      <c r="B382" s="150"/>
      <c r="C382" s="150"/>
      <c r="D382" s="150"/>
      <c r="E382" s="150"/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1" t="s">
        <v>34</v>
      </c>
      <c r="Q382" s="152"/>
      <c r="R382" s="153" t="s">
        <v>125</v>
      </c>
      <c r="S382" s="72"/>
      <c r="T382" s="3">
        <f t="shared" si="84"/>
        <v>1</v>
      </c>
    </row>
    <row r="383" spans="1:20" s="71" customFormat="1" ht="15.75" customHeight="1" x14ac:dyDescent="0.25">
      <c r="A383" s="150" t="s">
        <v>36</v>
      </c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1"/>
      <c r="Q383" s="152"/>
      <c r="R383" s="154"/>
      <c r="S383" s="72"/>
      <c r="T383" s="3">
        <f t="shared" si="84"/>
        <v>1</v>
      </c>
    </row>
    <row r="384" spans="1:20" s="71" customFormat="1" ht="15.75" customHeight="1" x14ac:dyDescent="0.25">
      <c r="A384" s="146" t="s">
        <v>37</v>
      </c>
      <c r="B384" s="146"/>
      <c r="C384" s="146"/>
      <c r="D384" s="146"/>
      <c r="E384" s="146"/>
      <c r="F384" s="146"/>
      <c r="G384" s="146"/>
      <c r="H384" s="146"/>
      <c r="I384" s="146"/>
      <c r="J384" s="146"/>
      <c r="K384" s="146"/>
      <c r="L384" s="146"/>
      <c r="M384" s="146"/>
      <c r="N384" s="146"/>
      <c r="O384" s="146"/>
      <c r="P384" s="146"/>
      <c r="Q384" s="146"/>
      <c r="R384" s="146"/>
      <c r="S384" s="146"/>
      <c r="T384" s="3">
        <f>T385</f>
        <v>1</v>
      </c>
    </row>
    <row r="385" spans="1:20" s="71" customFormat="1" ht="15.75" customHeight="1" x14ac:dyDescent="0.25">
      <c r="A385" s="146" t="s">
        <v>38</v>
      </c>
      <c r="B385" s="146"/>
      <c r="C385" s="146"/>
      <c r="D385" s="146"/>
      <c r="E385" s="146"/>
      <c r="F385" s="146"/>
      <c r="G385" s="146"/>
      <c r="H385" s="146"/>
      <c r="I385" s="146"/>
      <c r="J385" s="146"/>
      <c r="K385" s="146"/>
      <c r="L385" s="146"/>
      <c r="M385" s="146"/>
      <c r="N385" s="146"/>
      <c r="O385" s="146"/>
      <c r="P385" s="146"/>
      <c r="Q385" s="146"/>
      <c r="R385" s="146"/>
      <c r="S385" s="146"/>
      <c r="T385" s="3">
        <f>IF(T386&gt;0,1,0)</f>
        <v>1</v>
      </c>
    </row>
    <row r="386" spans="1:20" s="67" customFormat="1" ht="24" customHeight="1" x14ac:dyDescent="0.25">
      <c r="A386" s="118" t="s">
        <v>39</v>
      </c>
      <c r="B386" s="118" t="s">
        <v>40</v>
      </c>
      <c r="C386" s="147"/>
      <c r="D386" s="147"/>
      <c r="E386" s="118" t="s">
        <v>41</v>
      </c>
      <c r="F386" s="118"/>
      <c r="G386" s="118" t="s">
        <v>42</v>
      </c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73"/>
      <c r="T386" s="3">
        <f>SUM(T387:T388)</f>
        <v>2</v>
      </c>
    </row>
    <row r="387" spans="1:20" s="67" customFormat="1" x14ac:dyDescent="0.25">
      <c r="A387" s="118"/>
      <c r="B387" s="118" t="s">
        <v>43</v>
      </c>
      <c r="C387" s="118" t="s">
        <v>43</v>
      </c>
      <c r="D387" s="118" t="s">
        <v>43</v>
      </c>
      <c r="E387" s="118" t="s">
        <v>43</v>
      </c>
      <c r="F387" s="118" t="s">
        <v>43</v>
      </c>
      <c r="G387" s="118" t="s">
        <v>44</v>
      </c>
      <c r="H387" s="118"/>
      <c r="I387" s="118"/>
      <c r="J387" s="118"/>
      <c r="K387" s="118"/>
      <c r="L387" s="118" t="s">
        <v>45</v>
      </c>
      <c r="M387" s="118"/>
      <c r="N387" s="118" t="s">
        <v>46</v>
      </c>
      <c r="O387" s="118" t="s">
        <v>47</v>
      </c>
      <c r="P387" s="118" t="s">
        <v>48</v>
      </c>
      <c r="Q387" s="118" t="s">
        <v>49</v>
      </c>
      <c r="R387" s="118" t="s">
        <v>50</v>
      </c>
      <c r="S387" s="73"/>
      <c r="T387" s="3">
        <f>T388</f>
        <v>1</v>
      </c>
    </row>
    <row r="388" spans="1:20" s="67" customFormat="1" ht="24.75" x14ac:dyDescent="0.25">
      <c r="A388" s="118"/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74" t="s">
        <v>51</v>
      </c>
      <c r="M388" s="75" t="s">
        <v>52</v>
      </c>
      <c r="N388" s="118"/>
      <c r="O388" s="118"/>
      <c r="P388" s="118"/>
      <c r="Q388" s="118"/>
      <c r="R388" s="118"/>
      <c r="S388" s="73"/>
      <c r="T388" s="3">
        <f>IF(T389&gt;0,1,0)</f>
        <v>1</v>
      </c>
    </row>
    <row r="389" spans="1:20" s="67" customFormat="1" ht="12" customHeight="1" x14ac:dyDescent="0.25">
      <c r="A389" s="76">
        <v>1</v>
      </c>
      <c r="B389" s="76">
        <v>2</v>
      </c>
      <c r="C389" s="76">
        <v>3</v>
      </c>
      <c r="D389" s="76">
        <v>4</v>
      </c>
      <c r="E389" s="76">
        <v>5</v>
      </c>
      <c r="F389" s="76">
        <v>6</v>
      </c>
      <c r="G389" s="144">
        <v>7</v>
      </c>
      <c r="H389" s="144"/>
      <c r="I389" s="144"/>
      <c r="J389" s="144"/>
      <c r="K389" s="144"/>
      <c r="L389" s="76">
        <v>8</v>
      </c>
      <c r="M389" s="76">
        <v>9</v>
      </c>
      <c r="N389" s="76">
        <v>10</v>
      </c>
      <c r="O389" s="76">
        <v>11</v>
      </c>
      <c r="P389" s="76">
        <v>12</v>
      </c>
      <c r="Q389" s="76">
        <v>13</v>
      </c>
      <c r="R389" s="76">
        <v>14</v>
      </c>
      <c r="S389" s="73"/>
      <c r="T389" s="3">
        <f>SUM(T390:T395)</f>
        <v>100</v>
      </c>
    </row>
    <row r="390" spans="1:20" s="67" customFormat="1" ht="3" hidden="1" customHeight="1" x14ac:dyDescent="0.25">
      <c r="A390" s="142" t="str">
        <f>[1]Оценка!B395</f>
        <v>920700О.99.0.АЗ22АА01001</v>
      </c>
      <c r="B390" s="118" t="s">
        <v>126</v>
      </c>
      <c r="C390" s="118"/>
      <c r="D390" s="118"/>
      <c r="E390" s="118" t="s">
        <v>127</v>
      </c>
      <c r="F390" s="143"/>
      <c r="G390" s="145"/>
      <c r="H390" s="145"/>
      <c r="I390" s="145"/>
      <c r="J390" s="145"/>
      <c r="K390" s="145"/>
      <c r="L390" s="79"/>
      <c r="M390" s="80"/>
      <c r="N390" s="89"/>
      <c r="O390" s="89"/>
      <c r="P390" s="89"/>
      <c r="Q390" s="89"/>
      <c r="R390" s="82"/>
      <c r="S390" s="140">
        <v>51</v>
      </c>
      <c r="T390" s="3">
        <f>N390</f>
        <v>0</v>
      </c>
    </row>
    <row r="391" spans="1:20" s="67" customFormat="1" ht="35.25" customHeight="1" x14ac:dyDescent="0.25">
      <c r="A391" s="142"/>
      <c r="B391" s="118"/>
      <c r="C391" s="118"/>
      <c r="D391" s="118"/>
      <c r="E391" s="118"/>
      <c r="F391" s="143"/>
      <c r="G391" s="141" t="s">
        <v>128</v>
      </c>
      <c r="H391" s="141"/>
      <c r="I391" s="141"/>
      <c r="J391" s="141"/>
      <c r="K391" s="141"/>
      <c r="L391" s="26" t="s">
        <v>57</v>
      </c>
      <c r="M391" s="27">
        <v>744</v>
      </c>
      <c r="N391" s="28">
        <f>[1]Оценка!H396</f>
        <v>100</v>
      </c>
      <c r="O391" s="28">
        <f>[1]Оценка!I396</f>
        <v>100</v>
      </c>
      <c r="P391" s="28">
        <v>10</v>
      </c>
      <c r="Q391" s="28">
        <f>IF(N391=0,0,IF(O391*100/N391-100&gt;=-10,0,O391*100/N391-100+10))</f>
        <v>0</v>
      </c>
      <c r="R391" s="46"/>
      <c r="S391" s="140"/>
      <c r="T391" s="3">
        <f t="shared" ref="T391:T395" si="85">N391</f>
        <v>100</v>
      </c>
    </row>
    <row r="392" spans="1:20" s="67" customFormat="1" ht="35.25" hidden="1" customHeight="1" x14ac:dyDescent="0.25">
      <c r="A392" s="142" t="str">
        <f>[1]Оценка!B398</f>
        <v>920700О.99.0.АЗ22АА00001</v>
      </c>
      <c r="B392" s="118" t="s">
        <v>126</v>
      </c>
      <c r="C392" s="118"/>
      <c r="D392" s="118"/>
      <c r="E392" s="118" t="s">
        <v>129</v>
      </c>
      <c r="F392" s="143"/>
      <c r="G392" s="126" t="s">
        <v>130</v>
      </c>
      <c r="H392" s="127"/>
      <c r="I392" s="127"/>
      <c r="J392" s="127"/>
      <c r="K392" s="128"/>
      <c r="L392" s="79" t="s">
        <v>57</v>
      </c>
      <c r="M392" s="80">
        <v>744</v>
      </c>
      <c r="N392" s="89">
        <f>[1]Оценка!H398</f>
        <v>0</v>
      </c>
      <c r="O392" s="89">
        <f>[1]Оценка!I398</f>
        <v>0</v>
      </c>
      <c r="P392" s="89">
        <v>10</v>
      </c>
      <c r="Q392" s="89">
        <f t="shared" ref="Q392" si="86">IF(N392=0,0,IF(O392*100/N392-100&gt;=-10,0,O392*100/N392-100+10))</f>
        <v>0</v>
      </c>
      <c r="R392" s="82"/>
      <c r="S392" s="140">
        <v>52</v>
      </c>
      <c r="T392" s="3">
        <f t="shared" si="85"/>
        <v>0</v>
      </c>
    </row>
    <row r="393" spans="1:20" s="67" customFormat="1" ht="35.25" hidden="1" customHeight="1" x14ac:dyDescent="0.25">
      <c r="A393" s="142"/>
      <c r="B393" s="118"/>
      <c r="C393" s="118"/>
      <c r="D393" s="118"/>
      <c r="E393" s="118"/>
      <c r="F393" s="143"/>
      <c r="G393" s="126" t="s">
        <v>131</v>
      </c>
      <c r="H393" s="127"/>
      <c r="I393" s="127"/>
      <c r="J393" s="127"/>
      <c r="K393" s="128"/>
      <c r="L393" s="79" t="s">
        <v>57</v>
      </c>
      <c r="M393" s="80">
        <v>744</v>
      </c>
      <c r="N393" s="89">
        <f>[1]Оценка!H399</f>
        <v>0</v>
      </c>
      <c r="O393" s="89">
        <f>[1]Оценка!I399</f>
        <v>0</v>
      </c>
      <c r="P393" s="89">
        <v>10</v>
      </c>
      <c r="Q393" s="89">
        <f>IF(N393=0,0,IF(O393*100/N393-100&gt;=-10,0,O393*100/N393-100+10))</f>
        <v>0</v>
      </c>
      <c r="R393" s="82"/>
      <c r="S393" s="140"/>
      <c r="T393" s="3">
        <f t="shared" si="85"/>
        <v>0</v>
      </c>
    </row>
    <row r="394" spans="1:20" s="67" customFormat="1" ht="35.25" hidden="1" customHeight="1" x14ac:dyDescent="0.25">
      <c r="A394" s="142"/>
      <c r="B394" s="118"/>
      <c r="C394" s="118"/>
      <c r="D394" s="118"/>
      <c r="E394" s="118"/>
      <c r="F394" s="143"/>
      <c r="G394" s="126" t="s">
        <v>128</v>
      </c>
      <c r="H394" s="127"/>
      <c r="I394" s="127"/>
      <c r="J394" s="127"/>
      <c r="K394" s="128"/>
      <c r="L394" s="79" t="s">
        <v>57</v>
      </c>
      <c r="M394" s="80">
        <v>744</v>
      </c>
      <c r="N394" s="89">
        <f>[1]Оценка!H400</f>
        <v>0</v>
      </c>
      <c r="O394" s="89">
        <f>[1]Оценка!I400</f>
        <v>0</v>
      </c>
      <c r="P394" s="89">
        <v>10</v>
      </c>
      <c r="Q394" s="89">
        <f t="shared" ref="Q394" si="87">IF(N394=0,0,IF(O394*100/N394-100&gt;=-10,0,O394*100/N394-100+10))</f>
        <v>0</v>
      </c>
      <c r="R394" s="82"/>
      <c r="S394" s="140"/>
      <c r="T394" s="3">
        <f t="shared" si="85"/>
        <v>0</v>
      </c>
    </row>
    <row r="395" spans="1:20" s="67" customFormat="1" ht="12" hidden="1" customHeight="1" x14ac:dyDescent="0.25">
      <c r="A395" s="142"/>
      <c r="B395" s="118"/>
      <c r="C395" s="118"/>
      <c r="D395" s="118"/>
      <c r="E395" s="118"/>
      <c r="F395" s="143"/>
      <c r="G395" s="129" t="s">
        <v>132</v>
      </c>
      <c r="H395" s="130"/>
      <c r="I395" s="130"/>
      <c r="J395" s="130"/>
      <c r="K395" s="131"/>
      <c r="L395" s="26" t="s">
        <v>57</v>
      </c>
      <c r="M395" s="27">
        <v>744</v>
      </c>
      <c r="N395" s="28">
        <f>[1]Оценка!H401</f>
        <v>0</v>
      </c>
      <c r="O395" s="28">
        <f>[1]Оценка!I401</f>
        <v>0</v>
      </c>
      <c r="P395" s="28">
        <v>10</v>
      </c>
      <c r="Q395" s="28">
        <f>IF(N395=0,0,IF(O395*100/N395-100&gt;=-10,0,O395*100/N395-100+10))</f>
        <v>0</v>
      </c>
      <c r="R395" s="58"/>
      <c r="S395" s="140"/>
      <c r="T395" s="3">
        <f t="shared" si="85"/>
        <v>0</v>
      </c>
    </row>
    <row r="396" spans="1:20" s="67" customFormat="1" ht="8.25" customHeight="1" x14ac:dyDescent="0.25">
      <c r="S396" s="73"/>
      <c r="T396" s="3">
        <f t="shared" ref="T396:T400" si="88">T397</f>
        <v>1</v>
      </c>
    </row>
    <row r="397" spans="1:20" s="67" customFormat="1" ht="8.25" customHeight="1" x14ac:dyDescent="0.25">
      <c r="S397" s="73"/>
      <c r="T397" s="3">
        <f t="shared" si="88"/>
        <v>1</v>
      </c>
    </row>
    <row r="398" spans="1:20" s="67" customFormat="1" ht="12" customHeight="1" x14ac:dyDescent="0.25">
      <c r="A398" s="132" t="s">
        <v>64</v>
      </c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84"/>
      <c r="R398" s="84"/>
      <c r="S398" s="85"/>
      <c r="T398" s="3">
        <f t="shared" si="88"/>
        <v>1</v>
      </c>
    </row>
    <row r="399" spans="1:20" s="67" customFormat="1" ht="4.5" customHeight="1" x14ac:dyDescent="0.25">
      <c r="A399" s="86"/>
      <c r="B399" s="87"/>
      <c r="C399" s="87"/>
      <c r="D399" s="87"/>
      <c r="E399" s="87"/>
      <c r="F399" s="87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4"/>
      <c r="R399" s="84"/>
      <c r="S399" s="85"/>
      <c r="T399" s="3">
        <f t="shared" si="88"/>
        <v>1</v>
      </c>
    </row>
    <row r="400" spans="1:20" s="67" customFormat="1" ht="23.25" customHeight="1" x14ac:dyDescent="0.25">
      <c r="A400" s="121" t="s">
        <v>39</v>
      </c>
      <c r="B400" s="124" t="s">
        <v>40</v>
      </c>
      <c r="C400" s="125"/>
      <c r="D400" s="134"/>
      <c r="E400" s="124" t="s">
        <v>41</v>
      </c>
      <c r="F400" s="134"/>
      <c r="G400" s="135" t="s">
        <v>65</v>
      </c>
      <c r="H400" s="136"/>
      <c r="I400" s="136"/>
      <c r="J400" s="136"/>
      <c r="K400" s="136"/>
      <c r="L400" s="136"/>
      <c r="M400" s="136"/>
      <c r="N400" s="136"/>
      <c r="O400" s="136"/>
      <c r="P400" s="136"/>
      <c r="Q400" s="137"/>
      <c r="R400" s="118" t="s">
        <v>66</v>
      </c>
      <c r="S400" s="73"/>
      <c r="T400" s="3">
        <f t="shared" si="88"/>
        <v>1</v>
      </c>
    </row>
    <row r="401" spans="1:20" s="67" customFormat="1" ht="26.25" customHeight="1" x14ac:dyDescent="0.25">
      <c r="A401" s="133"/>
      <c r="B401" s="121" t="s">
        <v>43</v>
      </c>
      <c r="C401" s="121" t="s">
        <v>43</v>
      </c>
      <c r="D401" s="121" t="s">
        <v>43</v>
      </c>
      <c r="E401" s="121" t="s">
        <v>43</v>
      </c>
      <c r="F401" s="121" t="s">
        <v>43</v>
      </c>
      <c r="G401" s="121" t="s">
        <v>44</v>
      </c>
      <c r="H401" s="124" t="s">
        <v>45</v>
      </c>
      <c r="I401" s="125"/>
      <c r="J401" s="121" t="s">
        <v>46</v>
      </c>
      <c r="K401" s="121" t="s">
        <v>47</v>
      </c>
      <c r="L401" s="135" t="s">
        <v>48</v>
      </c>
      <c r="M401" s="137"/>
      <c r="N401" s="135" t="s">
        <v>49</v>
      </c>
      <c r="O401" s="137"/>
      <c r="P401" s="118" t="s">
        <v>50</v>
      </c>
      <c r="Q401" s="118"/>
      <c r="R401" s="118"/>
      <c r="S401" s="73"/>
      <c r="T401" s="3">
        <f>T402</f>
        <v>1</v>
      </c>
    </row>
    <row r="402" spans="1:20" s="67" customFormat="1" ht="20.25" customHeight="1" x14ac:dyDescent="0.25">
      <c r="A402" s="122"/>
      <c r="B402" s="122"/>
      <c r="C402" s="122"/>
      <c r="D402" s="122"/>
      <c r="E402" s="122"/>
      <c r="F402" s="122"/>
      <c r="G402" s="123"/>
      <c r="H402" s="75" t="s">
        <v>51</v>
      </c>
      <c r="I402" s="75" t="s">
        <v>52</v>
      </c>
      <c r="J402" s="122"/>
      <c r="K402" s="122"/>
      <c r="L402" s="138"/>
      <c r="M402" s="139"/>
      <c r="N402" s="138"/>
      <c r="O402" s="139"/>
      <c r="P402" s="118"/>
      <c r="Q402" s="118"/>
      <c r="R402" s="118"/>
      <c r="S402" s="73"/>
      <c r="T402" s="3">
        <f>IF(T403&gt;0,1,0)</f>
        <v>1</v>
      </c>
    </row>
    <row r="403" spans="1:20" s="67" customFormat="1" ht="9.75" customHeight="1" x14ac:dyDescent="0.25">
      <c r="A403" s="76">
        <v>1</v>
      </c>
      <c r="B403" s="76">
        <v>2</v>
      </c>
      <c r="C403" s="76">
        <v>3</v>
      </c>
      <c r="D403" s="76">
        <v>4</v>
      </c>
      <c r="E403" s="76">
        <v>5</v>
      </c>
      <c r="F403" s="76">
        <v>6</v>
      </c>
      <c r="G403" s="76">
        <v>7</v>
      </c>
      <c r="H403" s="76">
        <v>8</v>
      </c>
      <c r="I403" s="76">
        <v>9</v>
      </c>
      <c r="J403" s="76">
        <v>10</v>
      </c>
      <c r="K403" s="76">
        <v>11</v>
      </c>
      <c r="L403" s="119">
        <v>12</v>
      </c>
      <c r="M403" s="120"/>
      <c r="N403" s="119">
        <v>13</v>
      </c>
      <c r="O403" s="120"/>
      <c r="P403" s="119">
        <v>14</v>
      </c>
      <c r="Q403" s="120"/>
      <c r="R403" s="76">
        <v>16</v>
      </c>
      <c r="S403" s="73"/>
      <c r="T403" s="3">
        <f>SUM(T404:T405)</f>
        <v>160</v>
      </c>
    </row>
    <row r="404" spans="1:20" s="67" customFormat="1" ht="57.75" customHeight="1" x14ac:dyDescent="0.25">
      <c r="A404" s="99" t="str">
        <f>A390</f>
        <v>920700О.99.0.АЗ22АА01001</v>
      </c>
      <c r="B404" s="99" t="str">
        <f t="shared" ref="B404:E404" si="89">B390</f>
        <v>Организация отдыха детей и молодежи</v>
      </c>
      <c r="C404" s="99"/>
      <c r="D404" s="99"/>
      <c r="E404" s="99" t="str">
        <f t="shared" si="89"/>
        <v>в каникулярное время с дневным пребыванием</v>
      </c>
      <c r="F404" s="82"/>
      <c r="G404" s="75" t="s">
        <v>67</v>
      </c>
      <c r="H404" s="75" t="s">
        <v>68</v>
      </c>
      <c r="I404" s="90">
        <v>792</v>
      </c>
      <c r="J404" s="106">
        <f>[1]Оценка!H397</f>
        <v>160</v>
      </c>
      <c r="K404" s="106">
        <f>[1]Оценка!I397</f>
        <v>160</v>
      </c>
      <c r="L404" s="112">
        <v>10</v>
      </c>
      <c r="M404" s="113"/>
      <c r="N404" s="114">
        <f t="shared" ref="N404:N405" si="90">IF(K404*100/J404-100&gt;=-10,0,K404*100/J404-100+10)</f>
        <v>0</v>
      </c>
      <c r="O404" s="115"/>
      <c r="P404" s="116"/>
      <c r="Q404" s="117"/>
      <c r="R404" s="82"/>
      <c r="S404" s="83">
        <v>51</v>
      </c>
      <c r="T404" s="3">
        <f>J404</f>
        <v>160</v>
      </c>
    </row>
    <row r="405" spans="1:20" s="67" customFormat="1" ht="54.75" hidden="1" customHeight="1" x14ac:dyDescent="0.25">
      <c r="A405" s="99" t="str">
        <f>A392</f>
        <v>920700О.99.0.АЗ22АА00001</v>
      </c>
      <c r="B405" s="99" t="str">
        <f t="shared" ref="B405:E405" si="91">B392</f>
        <v>Организация отдыха детей и молодежи</v>
      </c>
      <c r="C405" s="99"/>
      <c r="D405" s="99"/>
      <c r="E405" s="99" t="str">
        <f t="shared" si="91"/>
        <v>в каникулярное время с круглосуточным пребыванием</v>
      </c>
      <c r="F405" s="82"/>
      <c r="G405" s="75" t="s">
        <v>67</v>
      </c>
      <c r="H405" s="75" t="s">
        <v>68</v>
      </c>
      <c r="I405" s="90">
        <v>792</v>
      </c>
      <c r="J405" s="106">
        <f>[1]Оценка!H402</f>
        <v>0</v>
      </c>
      <c r="K405" s="106">
        <f>[1]Оценка!I402</f>
        <v>0</v>
      </c>
      <c r="L405" s="112">
        <v>10</v>
      </c>
      <c r="M405" s="113"/>
      <c r="N405" s="114" t="e">
        <f t="shared" si="90"/>
        <v>#DIV/0!</v>
      </c>
      <c r="O405" s="115"/>
      <c r="P405" s="116"/>
      <c r="Q405" s="117"/>
      <c r="R405" s="82"/>
      <c r="S405" s="83">
        <v>52</v>
      </c>
      <c r="T405" s="3">
        <f>J405</f>
        <v>0</v>
      </c>
    </row>
    <row r="406" spans="1:20" s="67" customFormat="1" ht="6" customHeight="1" x14ac:dyDescent="0.25">
      <c r="A406" s="107"/>
      <c r="B406" s="107"/>
      <c r="C406" s="107"/>
      <c r="D406" s="107"/>
      <c r="E406" s="107"/>
      <c r="F406" s="97"/>
      <c r="G406" s="92"/>
      <c r="H406" s="92"/>
      <c r="I406" s="93"/>
      <c r="J406" s="108"/>
      <c r="K406" s="108"/>
      <c r="L406" s="94"/>
      <c r="M406" s="94"/>
      <c r="N406" s="95"/>
      <c r="O406" s="95"/>
      <c r="P406" s="101"/>
      <c r="Q406" s="101"/>
      <c r="R406" s="97"/>
      <c r="S406" s="98"/>
      <c r="T406"/>
    </row>
    <row r="407" spans="1:20" s="67" customFormat="1" ht="6" customHeight="1" x14ac:dyDescent="0.25">
      <c r="A407" s="107"/>
      <c r="B407" s="107"/>
      <c r="C407" s="107"/>
      <c r="D407" s="107"/>
      <c r="E407" s="107"/>
      <c r="F407" s="97"/>
      <c r="G407" s="92"/>
      <c r="H407" s="92"/>
      <c r="I407" s="93"/>
      <c r="J407" s="108"/>
      <c r="K407" s="108"/>
      <c r="L407" s="94"/>
      <c r="M407" s="94"/>
      <c r="N407" s="95"/>
      <c r="O407" s="95"/>
      <c r="P407" s="101"/>
      <c r="Q407" s="101"/>
      <c r="R407" s="97"/>
      <c r="S407" s="98"/>
      <c r="T407"/>
    </row>
    <row r="408" spans="1:20" s="67" customFormat="1" ht="6" customHeight="1" x14ac:dyDescent="0.25">
      <c r="A408" s="107"/>
      <c r="B408" s="107"/>
      <c r="C408" s="107"/>
      <c r="D408" s="107"/>
      <c r="E408" s="107"/>
      <c r="F408" s="97"/>
      <c r="G408" s="92"/>
      <c r="H408" s="92"/>
      <c r="I408" s="93"/>
      <c r="J408" s="108"/>
      <c r="K408" s="108"/>
      <c r="L408" s="94"/>
      <c r="M408" s="94"/>
      <c r="N408" s="95"/>
      <c r="O408" s="95"/>
      <c r="P408" s="101"/>
      <c r="Q408" s="101"/>
      <c r="R408" s="97"/>
      <c r="S408" s="98"/>
      <c r="T408"/>
    </row>
    <row r="409" spans="1:20" s="67" customFormat="1" ht="6" customHeight="1" x14ac:dyDescent="0.25">
      <c r="A409" s="107"/>
      <c r="B409" s="107"/>
      <c r="C409" s="107"/>
      <c r="D409" s="107"/>
      <c r="E409" s="107"/>
      <c r="F409" s="97"/>
      <c r="G409" s="92"/>
      <c r="H409" s="92"/>
      <c r="I409" s="93"/>
      <c r="J409" s="108"/>
      <c r="K409" s="108"/>
      <c r="L409" s="94"/>
      <c r="M409" s="94"/>
      <c r="N409" s="95"/>
      <c r="O409" s="95"/>
      <c r="P409" s="101"/>
      <c r="Q409" s="101"/>
      <c r="R409" s="97"/>
      <c r="S409" s="98"/>
      <c r="T409"/>
    </row>
    <row r="410" spans="1:20" ht="6" customHeight="1" x14ac:dyDescent="0.25">
      <c r="A410" s="40"/>
      <c r="B410" s="41"/>
      <c r="C410" s="41"/>
      <c r="D410" s="41"/>
      <c r="E410" s="41"/>
      <c r="F410" s="41"/>
      <c r="G410" s="42"/>
      <c r="H410" s="42"/>
      <c r="I410" s="43"/>
      <c r="J410" s="69"/>
      <c r="K410" s="69"/>
      <c r="L410" s="44"/>
      <c r="M410" s="44"/>
      <c r="N410" s="44"/>
      <c r="O410" s="44"/>
      <c r="P410" s="42"/>
      <c r="Q410" s="42"/>
      <c r="R410" s="41"/>
    </row>
    <row r="411" spans="1:20" x14ac:dyDescent="0.25">
      <c r="A411" s="109" t="s">
        <v>133</v>
      </c>
      <c r="B411" s="111" t="s">
        <v>134</v>
      </c>
      <c r="C411" s="111"/>
      <c r="D411" s="111"/>
      <c r="E411" s="111" t="s">
        <v>135</v>
      </c>
      <c r="F411" s="111"/>
      <c r="G411" s="111"/>
      <c r="H411" s="111" t="s">
        <v>136</v>
      </c>
      <c r="I411" s="111"/>
      <c r="J411" s="111"/>
      <c r="K411" s="110"/>
      <c r="L411" s="110"/>
      <c r="M411" s="110"/>
      <c r="N411" s="110"/>
      <c r="O411" s="110"/>
      <c r="P411" s="110"/>
      <c r="Q411" s="110"/>
      <c r="R411" s="110"/>
      <c r="S411" s="110"/>
    </row>
    <row r="412" spans="1:20" x14ac:dyDescent="0.25">
      <c r="A412" s="110" t="s">
        <v>137</v>
      </c>
      <c r="B412" s="111" t="s">
        <v>138</v>
      </c>
      <c r="C412" s="111"/>
      <c r="D412" s="111"/>
      <c r="E412" s="111" t="s">
        <v>139</v>
      </c>
      <c r="F412" s="111"/>
      <c r="G412" s="111"/>
      <c r="H412" s="111" t="s">
        <v>140</v>
      </c>
      <c r="I412" s="111"/>
      <c r="J412" s="111"/>
      <c r="K412" s="110"/>
      <c r="L412" s="110"/>
      <c r="M412" s="110"/>
      <c r="N412" s="110"/>
      <c r="O412" s="110"/>
      <c r="P412" s="110"/>
      <c r="Q412" s="110"/>
      <c r="R412" s="110"/>
    </row>
    <row r="413" spans="1:20" x14ac:dyDescent="0.25">
      <c r="A413" s="1" t="s">
        <v>141</v>
      </c>
    </row>
  </sheetData>
  <autoFilter ref="S1:T405">
    <filterColumn colId="1">
      <filters>
        <filter val="0,44"/>
        <filter val="0,56"/>
        <filter val="1"/>
        <filter val="1,33"/>
        <filter val="1,44"/>
        <filter val="1,89"/>
        <filter val="10,44"/>
        <filter val="10,8"/>
        <filter val="100"/>
        <filter val="11,8"/>
        <filter val="11046,678"/>
        <filter val="12,5"/>
        <filter val="12190,01701"/>
        <filter val="16,7"/>
        <filter val="160"/>
        <filter val="17,9"/>
        <filter val="2"/>
        <filter val="2,3"/>
        <filter val="20120,69501"/>
        <filter val="24,1"/>
        <filter val="244,4"/>
        <filter val="248,7"/>
        <filter val="27,3"/>
        <filter val="28,6"/>
        <filter val="3,89"/>
        <filter val="31,6"/>
        <filter val="32167,37302"/>
        <filter val="33,3"/>
        <filter val="34,5"/>
        <filter val="370,1"/>
        <filter val="40"/>
        <filter val="425,22"/>
        <filter val="43,8"/>
        <filter val="44,4"/>
        <filter val="441,11"/>
        <filter val="46,56"/>
        <filter val="47,11"/>
        <filter val="480,99"/>
        <filter val="489,44"/>
        <filter val="5,2"/>
        <filter val="50"/>
        <filter val="53,2"/>
        <filter val="5930,678005"/>
        <filter val="63,78"/>
        <filter val="66,7"/>
        <filter val="69"/>
        <filter val="70,1"/>
        <filter val="74,78"/>
        <filter val="75"/>
        <filter val="853,8"/>
        <filter val="87386,11905"/>
        <filter val="9,9"/>
      </filters>
    </filterColumn>
  </autoFilter>
  <mergeCells count="1077">
    <mergeCell ref="C12:O12"/>
    <mergeCell ref="P12:Q12"/>
    <mergeCell ref="C13:O13"/>
    <mergeCell ref="P13:Q13"/>
    <mergeCell ref="C14:O14"/>
    <mergeCell ref="P14:Q14"/>
    <mergeCell ref="C9:O9"/>
    <mergeCell ref="P9:Q9"/>
    <mergeCell ref="A10:B10"/>
    <mergeCell ref="C10:O10"/>
    <mergeCell ref="P10:Q10"/>
    <mergeCell ref="C11:O11"/>
    <mergeCell ref="P11:Q11"/>
    <mergeCell ref="A2:R2"/>
    <mergeCell ref="A3:R3"/>
    <mergeCell ref="A4:R4"/>
    <mergeCell ref="P7:Q7"/>
    <mergeCell ref="R7:R8"/>
    <mergeCell ref="A8:B8"/>
    <mergeCell ref="C8:O8"/>
    <mergeCell ref="P8:Q8"/>
    <mergeCell ref="A22:S22"/>
    <mergeCell ref="A25:O25"/>
    <mergeCell ref="P25:Q26"/>
    <mergeCell ref="R25:R26"/>
    <mergeCell ref="A26:O26"/>
    <mergeCell ref="A27:S27"/>
    <mergeCell ref="A18:B18"/>
    <mergeCell ref="C18:O18"/>
    <mergeCell ref="C19:O19"/>
    <mergeCell ref="A20:B20"/>
    <mergeCell ref="C20:O20"/>
    <mergeCell ref="C21:O21"/>
    <mergeCell ref="C15:O15"/>
    <mergeCell ref="P15:Q15"/>
    <mergeCell ref="C16:O16"/>
    <mergeCell ref="P16:Q16"/>
    <mergeCell ref="C17:O17"/>
    <mergeCell ref="P17:Q17"/>
    <mergeCell ref="R30:R31"/>
    <mergeCell ref="G32:K32"/>
    <mergeCell ref="A33:A36"/>
    <mergeCell ref="B33:B36"/>
    <mergeCell ref="C33:C36"/>
    <mergeCell ref="D33:D36"/>
    <mergeCell ref="E33:E36"/>
    <mergeCell ref="F33:F36"/>
    <mergeCell ref="G33:K33"/>
    <mergeCell ref="G30:K31"/>
    <mergeCell ref="L30:M30"/>
    <mergeCell ref="N30:N31"/>
    <mergeCell ref="O30:O31"/>
    <mergeCell ref="P30:P31"/>
    <mergeCell ref="Q30:Q31"/>
    <mergeCell ref="A28:S28"/>
    <mergeCell ref="A29:A31"/>
    <mergeCell ref="B29:D29"/>
    <mergeCell ref="E29:F29"/>
    <mergeCell ref="G29:R29"/>
    <mergeCell ref="B30:B31"/>
    <mergeCell ref="C30:C31"/>
    <mergeCell ref="D30:D31"/>
    <mergeCell ref="E30:E31"/>
    <mergeCell ref="F30:F31"/>
    <mergeCell ref="G37:K37"/>
    <mergeCell ref="S37:S40"/>
    <mergeCell ref="G38:K38"/>
    <mergeCell ref="G39:K39"/>
    <mergeCell ref="G40:K40"/>
    <mergeCell ref="A41:A44"/>
    <mergeCell ref="B41:B44"/>
    <mergeCell ref="C41:C44"/>
    <mergeCell ref="D41:D44"/>
    <mergeCell ref="E41:E44"/>
    <mergeCell ref="S33:S36"/>
    <mergeCell ref="G34:K34"/>
    <mergeCell ref="G35:K35"/>
    <mergeCell ref="G36:K36"/>
    <mergeCell ref="A37:A40"/>
    <mergeCell ref="B37:B40"/>
    <mergeCell ref="C37:C40"/>
    <mergeCell ref="D37:D40"/>
    <mergeCell ref="E37:E40"/>
    <mergeCell ref="F37:F40"/>
    <mergeCell ref="C53:C54"/>
    <mergeCell ref="D53:D54"/>
    <mergeCell ref="E53:E54"/>
    <mergeCell ref="F53:F54"/>
    <mergeCell ref="G45:K45"/>
    <mergeCell ref="S45:S48"/>
    <mergeCell ref="G46:K46"/>
    <mergeCell ref="G47:K47"/>
    <mergeCell ref="G48:K48"/>
    <mergeCell ref="A51:P51"/>
    <mergeCell ref="A45:A48"/>
    <mergeCell ref="B45:B48"/>
    <mergeCell ref="C45:C48"/>
    <mergeCell ref="D45:D48"/>
    <mergeCell ref="E45:E48"/>
    <mergeCell ref="F45:F48"/>
    <mergeCell ref="F41:F44"/>
    <mergeCell ref="G41:K41"/>
    <mergeCell ref="S41:S44"/>
    <mergeCell ref="G42:K42"/>
    <mergeCell ref="G43:K43"/>
    <mergeCell ref="G44:K44"/>
    <mergeCell ref="L59:M59"/>
    <mergeCell ref="N59:O59"/>
    <mergeCell ref="P59:Q59"/>
    <mergeCell ref="A62:O62"/>
    <mergeCell ref="P62:Q63"/>
    <mergeCell ref="R62:R63"/>
    <mergeCell ref="A63:O63"/>
    <mergeCell ref="L57:M57"/>
    <mergeCell ref="N57:O57"/>
    <mergeCell ref="P57:Q57"/>
    <mergeCell ref="L58:M58"/>
    <mergeCell ref="N58:O58"/>
    <mergeCell ref="P58:Q58"/>
    <mergeCell ref="P53:Q54"/>
    <mergeCell ref="L55:M55"/>
    <mergeCell ref="N55:O55"/>
    <mergeCell ref="P55:Q55"/>
    <mergeCell ref="L56:M56"/>
    <mergeCell ref="N56:O56"/>
    <mergeCell ref="P56:Q56"/>
    <mergeCell ref="G53:G54"/>
    <mergeCell ref="H53:I53"/>
    <mergeCell ref="J53:J54"/>
    <mergeCell ref="K53:K54"/>
    <mergeCell ref="L53:M54"/>
    <mergeCell ref="N53:O54"/>
    <mergeCell ref="A52:A54"/>
    <mergeCell ref="B52:D52"/>
    <mergeCell ref="E52:F52"/>
    <mergeCell ref="G52:Q52"/>
    <mergeCell ref="R52:R54"/>
    <mergeCell ref="B53:B54"/>
    <mergeCell ref="Q67:Q68"/>
    <mergeCell ref="R67:R68"/>
    <mergeCell ref="G69:K69"/>
    <mergeCell ref="A70:A73"/>
    <mergeCell ref="B70:B73"/>
    <mergeCell ref="C70:C73"/>
    <mergeCell ref="D70:D73"/>
    <mergeCell ref="E70:E73"/>
    <mergeCell ref="F70:F73"/>
    <mergeCell ref="G70:K70"/>
    <mergeCell ref="F67:F68"/>
    <mergeCell ref="G67:K68"/>
    <mergeCell ref="L67:M67"/>
    <mergeCell ref="N67:N68"/>
    <mergeCell ref="O67:O68"/>
    <mergeCell ref="P67:P68"/>
    <mergeCell ref="A64:S64"/>
    <mergeCell ref="A65:S65"/>
    <mergeCell ref="A66:A68"/>
    <mergeCell ref="B66:D66"/>
    <mergeCell ref="E66:F66"/>
    <mergeCell ref="G66:R66"/>
    <mergeCell ref="B67:B68"/>
    <mergeCell ref="C67:C68"/>
    <mergeCell ref="D67:D68"/>
    <mergeCell ref="E67:E68"/>
    <mergeCell ref="F78:F81"/>
    <mergeCell ref="G78:K78"/>
    <mergeCell ref="S78:S81"/>
    <mergeCell ref="G79:K79"/>
    <mergeCell ref="G80:K80"/>
    <mergeCell ref="G81:K81"/>
    <mergeCell ref="G74:K74"/>
    <mergeCell ref="S74:S77"/>
    <mergeCell ref="G75:K75"/>
    <mergeCell ref="G76:K76"/>
    <mergeCell ref="G77:K77"/>
    <mergeCell ref="A78:A81"/>
    <mergeCell ref="B78:B81"/>
    <mergeCell ref="C78:C81"/>
    <mergeCell ref="D78:D81"/>
    <mergeCell ref="E78:E81"/>
    <mergeCell ref="S70:S73"/>
    <mergeCell ref="G71:K71"/>
    <mergeCell ref="G72:K72"/>
    <mergeCell ref="G73:K73"/>
    <mergeCell ref="A74:A77"/>
    <mergeCell ref="B74:B77"/>
    <mergeCell ref="C74:C77"/>
    <mergeCell ref="D74:D77"/>
    <mergeCell ref="E74:E77"/>
    <mergeCell ref="F74:F77"/>
    <mergeCell ref="F86:F89"/>
    <mergeCell ref="G86:K86"/>
    <mergeCell ref="S86:S89"/>
    <mergeCell ref="G87:K87"/>
    <mergeCell ref="G88:K88"/>
    <mergeCell ref="G89:K89"/>
    <mergeCell ref="G82:K82"/>
    <mergeCell ref="S82:S85"/>
    <mergeCell ref="G83:K83"/>
    <mergeCell ref="G84:K84"/>
    <mergeCell ref="G85:K85"/>
    <mergeCell ref="A86:A89"/>
    <mergeCell ref="B86:B89"/>
    <mergeCell ref="C86:C89"/>
    <mergeCell ref="D86:D89"/>
    <mergeCell ref="E86:E89"/>
    <mergeCell ref="A82:A85"/>
    <mergeCell ref="B82:B85"/>
    <mergeCell ref="C82:C85"/>
    <mergeCell ref="D82:D85"/>
    <mergeCell ref="E82:E85"/>
    <mergeCell ref="F82:F85"/>
    <mergeCell ref="F94:F97"/>
    <mergeCell ref="G94:K94"/>
    <mergeCell ref="S94:S97"/>
    <mergeCell ref="G95:K95"/>
    <mergeCell ref="G96:K96"/>
    <mergeCell ref="G97:K97"/>
    <mergeCell ref="G90:K90"/>
    <mergeCell ref="S90:S93"/>
    <mergeCell ref="G91:K91"/>
    <mergeCell ref="G92:K92"/>
    <mergeCell ref="G93:K93"/>
    <mergeCell ref="A94:A97"/>
    <mergeCell ref="B94:B97"/>
    <mergeCell ref="C94:C97"/>
    <mergeCell ref="D94:D97"/>
    <mergeCell ref="E94:E97"/>
    <mergeCell ref="A90:A93"/>
    <mergeCell ref="B90:B93"/>
    <mergeCell ref="C90:C93"/>
    <mergeCell ref="D90:D93"/>
    <mergeCell ref="E90:E93"/>
    <mergeCell ref="F90:F93"/>
    <mergeCell ref="F102:F105"/>
    <mergeCell ref="G102:K102"/>
    <mergeCell ref="S102:S105"/>
    <mergeCell ref="G103:K103"/>
    <mergeCell ref="G104:K104"/>
    <mergeCell ref="G105:K105"/>
    <mergeCell ref="G98:K98"/>
    <mergeCell ref="S98:S101"/>
    <mergeCell ref="G99:K99"/>
    <mergeCell ref="G100:K100"/>
    <mergeCell ref="G101:K101"/>
    <mergeCell ref="A102:A105"/>
    <mergeCell ref="B102:B105"/>
    <mergeCell ref="C102:C105"/>
    <mergeCell ref="D102:D105"/>
    <mergeCell ref="E102:E105"/>
    <mergeCell ref="A98:A101"/>
    <mergeCell ref="B98:B101"/>
    <mergeCell ref="C98:C101"/>
    <mergeCell ref="D98:D101"/>
    <mergeCell ref="E98:E101"/>
    <mergeCell ref="F98:F101"/>
    <mergeCell ref="R118:R120"/>
    <mergeCell ref="B119:B120"/>
    <mergeCell ref="C119:C120"/>
    <mergeCell ref="D119:D120"/>
    <mergeCell ref="E119:E120"/>
    <mergeCell ref="F110:F113"/>
    <mergeCell ref="G110:K110"/>
    <mergeCell ref="S110:S113"/>
    <mergeCell ref="G111:K111"/>
    <mergeCell ref="G112:K112"/>
    <mergeCell ref="G113:K113"/>
    <mergeCell ref="G106:K106"/>
    <mergeCell ref="S106:S109"/>
    <mergeCell ref="G107:K107"/>
    <mergeCell ref="G108:K108"/>
    <mergeCell ref="G109:K109"/>
    <mergeCell ref="A110:A113"/>
    <mergeCell ref="B110:B113"/>
    <mergeCell ref="C110:C113"/>
    <mergeCell ref="D110:D113"/>
    <mergeCell ref="E110:E113"/>
    <mergeCell ref="A106:A109"/>
    <mergeCell ref="B106:B109"/>
    <mergeCell ref="C106:C109"/>
    <mergeCell ref="D106:D109"/>
    <mergeCell ref="E106:E109"/>
    <mergeCell ref="F106:F109"/>
    <mergeCell ref="N119:O120"/>
    <mergeCell ref="P119:Q120"/>
    <mergeCell ref="L121:M121"/>
    <mergeCell ref="N121:O121"/>
    <mergeCell ref="P121:Q121"/>
    <mergeCell ref="L122:M122"/>
    <mergeCell ref="N122:O122"/>
    <mergeCell ref="P122:Q122"/>
    <mergeCell ref="F119:F120"/>
    <mergeCell ref="G119:G120"/>
    <mergeCell ref="H119:I119"/>
    <mergeCell ref="J119:J120"/>
    <mergeCell ref="K119:K120"/>
    <mergeCell ref="L119:M120"/>
    <mergeCell ref="A116:P116"/>
    <mergeCell ref="A118:A120"/>
    <mergeCell ref="B118:D118"/>
    <mergeCell ref="E118:F118"/>
    <mergeCell ref="G118:Q118"/>
    <mergeCell ref="L127:M127"/>
    <mergeCell ref="N127:O127"/>
    <mergeCell ref="P127:Q127"/>
    <mergeCell ref="L128:M128"/>
    <mergeCell ref="N128:O128"/>
    <mergeCell ref="P128:Q128"/>
    <mergeCell ref="L125:M125"/>
    <mergeCell ref="N125:O125"/>
    <mergeCell ref="P125:Q125"/>
    <mergeCell ref="L126:M126"/>
    <mergeCell ref="N126:O126"/>
    <mergeCell ref="P126:Q126"/>
    <mergeCell ref="L123:M123"/>
    <mergeCell ref="N123:O123"/>
    <mergeCell ref="P123:Q123"/>
    <mergeCell ref="L124:M124"/>
    <mergeCell ref="N124:O124"/>
    <mergeCell ref="P124:Q124"/>
    <mergeCell ref="A135:O135"/>
    <mergeCell ref="P135:Q136"/>
    <mergeCell ref="R135:R136"/>
    <mergeCell ref="A136:O136"/>
    <mergeCell ref="A137:S137"/>
    <mergeCell ref="A138:S138"/>
    <mergeCell ref="L131:M131"/>
    <mergeCell ref="N131:O131"/>
    <mergeCell ref="P131:Q131"/>
    <mergeCell ref="L132:M132"/>
    <mergeCell ref="N132:O132"/>
    <mergeCell ref="P132:Q132"/>
    <mergeCell ref="L129:M129"/>
    <mergeCell ref="N129:O129"/>
    <mergeCell ref="P129:Q129"/>
    <mergeCell ref="L130:M130"/>
    <mergeCell ref="N130:O130"/>
    <mergeCell ref="P130:Q130"/>
    <mergeCell ref="G142:K142"/>
    <mergeCell ref="A143:A146"/>
    <mergeCell ref="B143:B146"/>
    <mergeCell ref="C143:C146"/>
    <mergeCell ref="D143:D146"/>
    <mergeCell ref="E143:E146"/>
    <mergeCell ref="F143:F146"/>
    <mergeCell ref="G143:K143"/>
    <mergeCell ref="L140:M140"/>
    <mergeCell ref="N140:N141"/>
    <mergeCell ref="O140:O141"/>
    <mergeCell ref="P140:P141"/>
    <mergeCell ref="Q140:Q141"/>
    <mergeCell ref="R140:R141"/>
    <mergeCell ref="A139:A141"/>
    <mergeCell ref="B139:D139"/>
    <mergeCell ref="E139:F139"/>
    <mergeCell ref="G139:R139"/>
    <mergeCell ref="B140:B141"/>
    <mergeCell ref="C140:C141"/>
    <mergeCell ref="D140:D141"/>
    <mergeCell ref="E140:E141"/>
    <mergeCell ref="F140:F141"/>
    <mergeCell ref="G140:K141"/>
    <mergeCell ref="F151:F154"/>
    <mergeCell ref="G151:K151"/>
    <mergeCell ref="S151:S154"/>
    <mergeCell ref="G152:K152"/>
    <mergeCell ref="G153:K153"/>
    <mergeCell ref="G154:K154"/>
    <mergeCell ref="G147:K147"/>
    <mergeCell ref="S147:S150"/>
    <mergeCell ref="G148:K148"/>
    <mergeCell ref="G149:K149"/>
    <mergeCell ref="G150:K150"/>
    <mergeCell ref="A151:A154"/>
    <mergeCell ref="B151:B154"/>
    <mergeCell ref="C151:C154"/>
    <mergeCell ref="D151:D154"/>
    <mergeCell ref="E151:E154"/>
    <mergeCell ref="S143:S146"/>
    <mergeCell ref="G144:K144"/>
    <mergeCell ref="G145:K145"/>
    <mergeCell ref="G146:K146"/>
    <mergeCell ref="A147:A150"/>
    <mergeCell ref="B147:B150"/>
    <mergeCell ref="C147:C150"/>
    <mergeCell ref="D147:D150"/>
    <mergeCell ref="E147:E150"/>
    <mergeCell ref="F147:F150"/>
    <mergeCell ref="F159:F162"/>
    <mergeCell ref="G159:K159"/>
    <mergeCell ref="S159:S162"/>
    <mergeCell ref="G160:K160"/>
    <mergeCell ref="G161:K161"/>
    <mergeCell ref="G162:K162"/>
    <mergeCell ref="G155:K155"/>
    <mergeCell ref="S155:S158"/>
    <mergeCell ref="G156:K156"/>
    <mergeCell ref="G157:K157"/>
    <mergeCell ref="G158:K158"/>
    <mergeCell ref="A159:A162"/>
    <mergeCell ref="B159:B162"/>
    <mergeCell ref="C159:C162"/>
    <mergeCell ref="D159:D162"/>
    <mergeCell ref="E159:E162"/>
    <mergeCell ref="A155:A158"/>
    <mergeCell ref="B155:B158"/>
    <mergeCell ref="C155:C158"/>
    <mergeCell ref="D155:D158"/>
    <mergeCell ref="E155:E158"/>
    <mergeCell ref="F155:F158"/>
    <mergeCell ref="F167:F170"/>
    <mergeCell ref="G167:K167"/>
    <mergeCell ref="S167:S170"/>
    <mergeCell ref="G168:K168"/>
    <mergeCell ref="G169:K169"/>
    <mergeCell ref="G170:K170"/>
    <mergeCell ref="G163:K163"/>
    <mergeCell ref="S163:S166"/>
    <mergeCell ref="G164:K164"/>
    <mergeCell ref="G165:K165"/>
    <mergeCell ref="G166:K166"/>
    <mergeCell ref="A167:A170"/>
    <mergeCell ref="B167:B170"/>
    <mergeCell ref="C167:C170"/>
    <mergeCell ref="D167:D170"/>
    <mergeCell ref="E167:E170"/>
    <mergeCell ref="A163:A166"/>
    <mergeCell ref="B163:B166"/>
    <mergeCell ref="C163:C166"/>
    <mergeCell ref="D163:D166"/>
    <mergeCell ref="E163:E166"/>
    <mergeCell ref="F163:F166"/>
    <mergeCell ref="F175:F178"/>
    <mergeCell ref="G175:K175"/>
    <mergeCell ref="S175:S178"/>
    <mergeCell ref="G176:K176"/>
    <mergeCell ref="G177:K177"/>
    <mergeCell ref="G178:K178"/>
    <mergeCell ref="G171:K171"/>
    <mergeCell ref="S171:S174"/>
    <mergeCell ref="G172:K172"/>
    <mergeCell ref="G173:K173"/>
    <mergeCell ref="G174:K174"/>
    <mergeCell ref="A175:A178"/>
    <mergeCell ref="B175:B178"/>
    <mergeCell ref="C175:C178"/>
    <mergeCell ref="D175:D178"/>
    <mergeCell ref="E175:E178"/>
    <mergeCell ref="A171:A174"/>
    <mergeCell ref="B171:B174"/>
    <mergeCell ref="C171:C174"/>
    <mergeCell ref="D171:D174"/>
    <mergeCell ref="E171:E174"/>
    <mergeCell ref="F171:F174"/>
    <mergeCell ref="R190:R192"/>
    <mergeCell ref="B191:B192"/>
    <mergeCell ref="C191:C192"/>
    <mergeCell ref="D191:D192"/>
    <mergeCell ref="E191:E192"/>
    <mergeCell ref="F183:F186"/>
    <mergeCell ref="G183:K183"/>
    <mergeCell ref="S183:S186"/>
    <mergeCell ref="G184:K184"/>
    <mergeCell ref="G185:K185"/>
    <mergeCell ref="G186:K186"/>
    <mergeCell ref="G179:K179"/>
    <mergeCell ref="S179:S182"/>
    <mergeCell ref="G180:K180"/>
    <mergeCell ref="G181:K181"/>
    <mergeCell ref="G182:K182"/>
    <mergeCell ref="A183:A186"/>
    <mergeCell ref="B183:B186"/>
    <mergeCell ref="C183:C186"/>
    <mergeCell ref="D183:D186"/>
    <mergeCell ref="E183:E186"/>
    <mergeCell ref="A179:A182"/>
    <mergeCell ref="B179:B182"/>
    <mergeCell ref="C179:C182"/>
    <mergeCell ref="D179:D182"/>
    <mergeCell ref="E179:E182"/>
    <mergeCell ref="F179:F182"/>
    <mergeCell ref="N191:O192"/>
    <mergeCell ref="P191:Q192"/>
    <mergeCell ref="L193:M193"/>
    <mergeCell ref="N193:O193"/>
    <mergeCell ref="P193:Q193"/>
    <mergeCell ref="L194:M194"/>
    <mergeCell ref="N194:O194"/>
    <mergeCell ref="P194:Q194"/>
    <mergeCell ref="F191:F192"/>
    <mergeCell ref="G191:G192"/>
    <mergeCell ref="H191:I191"/>
    <mergeCell ref="J191:J192"/>
    <mergeCell ref="K191:K192"/>
    <mergeCell ref="L191:M192"/>
    <mergeCell ref="A188:P188"/>
    <mergeCell ref="A190:A192"/>
    <mergeCell ref="B190:D190"/>
    <mergeCell ref="E190:F190"/>
    <mergeCell ref="G190:Q190"/>
    <mergeCell ref="L199:M199"/>
    <mergeCell ref="N199:O199"/>
    <mergeCell ref="P199:Q199"/>
    <mergeCell ref="L200:M200"/>
    <mergeCell ref="N200:O200"/>
    <mergeCell ref="P200:Q200"/>
    <mergeCell ref="L197:M197"/>
    <mergeCell ref="N197:O197"/>
    <mergeCell ref="P197:Q197"/>
    <mergeCell ref="L198:M198"/>
    <mergeCell ref="N198:O198"/>
    <mergeCell ref="P198:Q198"/>
    <mergeCell ref="L195:M195"/>
    <mergeCell ref="N195:O195"/>
    <mergeCell ref="P195:Q195"/>
    <mergeCell ref="L196:M196"/>
    <mergeCell ref="N196:O196"/>
    <mergeCell ref="P196:Q196"/>
    <mergeCell ref="A207:O207"/>
    <mergeCell ref="P207:Q208"/>
    <mergeCell ref="R207:R208"/>
    <mergeCell ref="A208:O208"/>
    <mergeCell ref="A209:S209"/>
    <mergeCell ref="A210:S210"/>
    <mergeCell ref="L203:M203"/>
    <mergeCell ref="N203:O203"/>
    <mergeCell ref="P203:Q203"/>
    <mergeCell ref="L204:M204"/>
    <mergeCell ref="N204:O204"/>
    <mergeCell ref="P204:Q204"/>
    <mergeCell ref="L201:M201"/>
    <mergeCell ref="N201:O201"/>
    <mergeCell ref="P201:Q201"/>
    <mergeCell ref="L202:M202"/>
    <mergeCell ref="N202:O202"/>
    <mergeCell ref="P202:Q202"/>
    <mergeCell ref="G214:K214"/>
    <mergeCell ref="A215:A218"/>
    <mergeCell ref="B215:B218"/>
    <mergeCell ref="C215:C218"/>
    <mergeCell ref="D215:D218"/>
    <mergeCell ref="E215:E218"/>
    <mergeCell ref="F215:F218"/>
    <mergeCell ref="G215:K215"/>
    <mergeCell ref="L212:M212"/>
    <mergeCell ref="N212:N213"/>
    <mergeCell ref="O212:O213"/>
    <mergeCell ref="P212:P213"/>
    <mergeCell ref="Q212:Q213"/>
    <mergeCell ref="R212:R213"/>
    <mergeCell ref="A211:A213"/>
    <mergeCell ref="B211:D211"/>
    <mergeCell ref="E211:F211"/>
    <mergeCell ref="G211:R211"/>
    <mergeCell ref="B212:B213"/>
    <mergeCell ref="C212:C213"/>
    <mergeCell ref="D212:D213"/>
    <mergeCell ref="E212:E213"/>
    <mergeCell ref="F212:F213"/>
    <mergeCell ref="G212:K213"/>
    <mergeCell ref="F223:F226"/>
    <mergeCell ref="G223:K223"/>
    <mergeCell ref="S223:S226"/>
    <mergeCell ref="G224:K224"/>
    <mergeCell ref="G225:K225"/>
    <mergeCell ref="G226:K226"/>
    <mergeCell ref="G219:K219"/>
    <mergeCell ref="S219:S222"/>
    <mergeCell ref="G220:K220"/>
    <mergeCell ref="G221:K221"/>
    <mergeCell ref="G222:K222"/>
    <mergeCell ref="A223:A226"/>
    <mergeCell ref="B223:B226"/>
    <mergeCell ref="C223:C226"/>
    <mergeCell ref="D223:D226"/>
    <mergeCell ref="E223:E226"/>
    <mergeCell ref="S215:S218"/>
    <mergeCell ref="G216:K216"/>
    <mergeCell ref="G217:K217"/>
    <mergeCell ref="G218:K218"/>
    <mergeCell ref="A219:A222"/>
    <mergeCell ref="B219:B222"/>
    <mergeCell ref="C219:C222"/>
    <mergeCell ref="D219:D222"/>
    <mergeCell ref="E219:E222"/>
    <mergeCell ref="F219:F222"/>
    <mergeCell ref="F231:F234"/>
    <mergeCell ref="G231:K231"/>
    <mergeCell ref="S231:S234"/>
    <mergeCell ref="G232:K232"/>
    <mergeCell ref="G233:K233"/>
    <mergeCell ref="G234:K234"/>
    <mergeCell ref="G227:K227"/>
    <mergeCell ref="S227:S230"/>
    <mergeCell ref="G228:K228"/>
    <mergeCell ref="G229:K229"/>
    <mergeCell ref="G230:K230"/>
    <mergeCell ref="A231:A234"/>
    <mergeCell ref="B231:B234"/>
    <mergeCell ref="C231:C234"/>
    <mergeCell ref="D231:D234"/>
    <mergeCell ref="E231:E234"/>
    <mergeCell ref="A227:A230"/>
    <mergeCell ref="B227:B230"/>
    <mergeCell ref="C227:C230"/>
    <mergeCell ref="D227:D230"/>
    <mergeCell ref="E227:E230"/>
    <mergeCell ref="F227:F230"/>
    <mergeCell ref="F239:F242"/>
    <mergeCell ref="G239:K239"/>
    <mergeCell ref="S239:S242"/>
    <mergeCell ref="G240:K240"/>
    <mergeCell ref="G241:K241"/>
    <mergeCell ref="G242:K242"/>
    <mergeCell ref="G235:K235"/>
    <mergeCell ref="S235:S238"/>
    <mergeCell ref="G236:K236"/>
    <mergeCell ref="G237:K237"/>
    <mergeCell ref="G238:K238"/>
    <mergeCell ref="A239:A242"/>
    <mergeCell ref="B239:B242"/>
    <mergeCell ref="C239:C242"/>
    <mergeCell ref="D239:D242"/>
    <mergeCell ref="E239:E242"/>
    <mergeCell ref="A235:A238"/>
    <mergeCell ref="B235:B238"/>
    <mergeCell ref="C235:C238"/>
    <mergeCell ref="D235:D238"/>
    <mergeCell ref="E235:E238"/>
    <mergeCell ref="F235:F238"/>
    <mergeCell ref="F247:F250"/>
    <mergeCell ref="G247:K247"/>
    <mergeCell ref="S247:S250"/>
    <mergeCell ref="G248:K248"/>
    <mergeCell ref="G249:K249"/>
    <mergeCell ref="G250:K250"/>
    <mergeCell ref="G243:K243"/>
    <mergeCell ref="S243:S246"/>
    <mergeCell ref="G244:K244"/>
    <mergeCell ref="G245:K245"/>
    <mergeCell ref="G246:K246"/>
    <mergeCell ref="A247:A250"/>
    <mergeCell ref="B247:B250"/>
    <mergeCell ref="C247:C250"/>
    <mergeCell ref="D247:D250"/>
    <mergeCell ref="E247:E250"/>
    <mergeCell ref="A243:A246"/>
    <mergeCell ref="B243:B246"/>
    <mergeCell ref="C243:C246"/>
    <mergeCell ref="D243:D246"/>
    <mergeCell ref="E243:E246"/>
    <mergeCell ref="F243:F246"/>
    <mergeCell ref="F255:F258"/>
    <mergeCell ref="G255:K255"/>
    <mergeCell ref="S255:S258"/>
    <mergeCell ref="G256:K256"/>
    <mergeCell ref="G257:K257"/>
    <mergeCell ref="G258:K258"/>
    <mergeCell ref="G251:K251"/>
    <mergeCell ref="S251:S254"/>
    <mergeCell ref="G252:K252"/>
    <mergeCell ref="G253:K253"/>
    <mergeCell ref="G254:K254"/>
    <mergeCell ref="A255:A258"/>
    <mergeCell ref="B255:B258"/>
    <mergeCell ref="C255:C258"/>
    <mergeCell ref="D255:D258"/>
    <mergeCell ref="E255:E258"/>
    <mergeCell ref="A251:A254"/>
    <mergeCell ref="B251:B254"/>
    <mergeCell ref="C251:C254"/>
    <mergeCell ref="D251:D254"/>
    <mergeCell ref="E251:E254"/>
    <mergeCell ref="F251:F254"/>
    <mergeCell ref="R267:R269"/>
    <mergeCell ref="B268:B269"/>
    <mergeCell ref="C268:C269"/>
    <mergeCell ref="D268:D269"/>
    <mergeCell ref="E268:E269"/>
    <mergeCell ref="F268:F269"/>
    <mergeCell ref="G259:K259"/>
    <mergeCell ref="S259:S262"/>
    <mergeCell ref="G260:K260"/>
    <mergeCell ref="G261:K261"/>
    <mergeCell ref="G262:K262"/>
    <mergeCell ref="A265:P265"/>
    <mergeCell ref="A259:A262"/>
    <mergeCell ref="B259:B262"/>
    <mergeCell ref="C259:C262"/>
    <mergeCell ref="D259:D262"/>
    <mergeCell ref="E259:E262"/>
    <mergeCell ref="F259:F262"/>
    <mergeCell ref="P268:Q269"/>
    <mergeCell ref="L270:M270"/>
    <mergeCell ref="N270:O270"/>
    <mergeCell ref="P270:Q270"/>
    <mergeCell ref="L271:M271"/>
    <mergeCell ref="N271:O271"/>
    <mergeCell ref="P271:Q271"/>
    <mergeCell ref="G268:G269"/>
    <mergeCell ref="H268:I268"/>
    <mergeCell ref="J268:J269"/>
    <mergeCell ref="K268:K269"/>
    <mergeCell ref="L268:M269"/>
    <mergeCell ref="N268:O269"/>
    <mergeCell ref="A267:A269"/>
    <mergeCell ref="B267:D267"/>
    <mergeCell ref="E267:F267"/>
    <mergeCell ref="G267:Q267"/>
    <mergeCell ref="L276:M276"/>
    <mergeCell ref="N276:O276"/>
    <mergeCell ref="P276:Q276"/>
    <mergeCell ref="L277:M277"/>
    <mergeCell ref="N277:O277"/>
    <mergeCell ref="P277:Q277"/>
    <mergeCell ref="L274:M274"/>
    <mergeCell ref="N274:O274"/>
    <mergeCell ref="P274:Q274"/>
    <mergeCell ref="L275:M275"/>
    <mergeCell ref="N275:O275"/>
    <mergeCell ref="P275:Q275"/>
    <mergeCell ref="L272:M272"/>
    <mergeCell ref="N272:O272"/>
    <mergeCell ref="P272:Q272"/>
    <mergeCell ref="L273:M273"/>
    <mergeCell ref="N273:O273"/>
    <mergeCell ref="P273:Q273"/>
    <mergeCell ref="L282:M282"/>
    <mergeCell ref="N282:O282"/>
    <mergeCell ref="P282:Q282"/>
    <mergeCell ref="A285:O285"/>
    <mergeCell ref="P285:Q286"/>
    <mergeCell ref="R285:R286"/>
    <mergeCell ref="A286:O286"/>
    <mergeCell ref="L280:M280"/>
    <mergeCell ref="N280:O280"/>
    <mergeCell ref="P280:Q280"/>
    <mergeCell ref="L281:M281"/>
    <mergeCell ref="N281:O281"/>
    <mergeCell ref="P281:Q281"/>
    <mergeCell ref="L278:M278"/>
    <mergeCell ref="N278:O278"/>
    <mergeCell ref="P278:Q278"/>
    <mergeCell ref="L279:M279"/>
    <mergeCell ref="N279:O279"/>
    <mergeCell ref="P279:Q279"/>
    <mergeCell ref="Q290:Q291"/>
    <mergeCell ref="R290:R291"/>
    <mergeCell ref="G292:K292"/>
    <mergeCell ref="A293:A295"/>
    <mergeCell ref="B293:B295"/>
    <mergeCell ref="C293:C295"/>
    <mergeCell ref="D293:D295"/>
    <mergeCell ref="E293:E295"/>
    <mergeCell ref="F293:F295"/>
    <mergeCell ref="G293:K293"/>
    <mergeCell ref="F290:F291"/>
    <mergeCell ref="G290:K291"/>
    <mergeCell ref="L290:M290"/>
    <mergeCell ref="N290:N291"/>
    <mergeCell ref="O290:O291"/>
    <mergeCell ref="P290:P291"/>
    <mergeCell ref="A287:S287"/>
    <mergeCell ref="A288:S288"/>
    <mergeCell ref="A289:A291"/>
    <mergeCell ref="B289:D289"/>
    <mergeCell ref="E289:F289"/>
    <mergeCell ref="G289:R289"/>
    <mergeCell ref="B290:B291"/>
    <mergeCell ref="C290:C291"/>
    <mergeCell ref="D290:D291"/>
    <mergeCell ref="E290:E291"/>
    <mergeCell ref="S296:S298"/>
    <mergeCell ref="G297:K297"/>
    <mergeCell ref="G298:K298"/>
    <mergeCell ref="A299:A301"/>
    <mergeCell ref="B299:B301"/>
    <mergeCell ref="C299:C301"/>
    <mergeCell ref="D299:D301"/>
    <mergeCell ref="E299:E301"/>
    <mergeCell ref="F299:F301"/>
    <mergeCell ref="G299:K299"/>
    <mergeCell ref="S293:S295"/>
    <mergeCell ref="G294:K294"/>
    <mergeCell ref="G295:K295"/>
    <mergeCell ref="A296:A298"/>
    <mergeCell ref="B296:B298"/>
    <mergeCell ref="C296:C298"/>
    <mergeCell ref="D296:D298"/>
    <mergeCell ref="E296:E298"/>
    <mergeCell ref="F296:F298"/>
    <mergeCell ref="G296:K296"/>
    <mergeCell ref="S302:S304"/>
    <mergeCell ref="G303:K303"/>
    <mergeCell ref="G304:K304"/>
    <mergeCell ref="A305:A307"/>
    <mergeCell ref="B305:B307"/>
    <mergeCell ref="C305:C307"/>
    <mergeCell ref="D305:D307"/>
    <mergeCell ref="E305:E307"/>
    <mergeCell ref="F305:F307"/>
    <mergeCell ref="G305:K305"/>
    <mergeCell ref="S299:S301"/>
    <mergeCell ref="G300:K300"/>
    <mergeCell ref="G301:K301"/>
    <mergeCell ref="A302:A304"/>
    <mergeCell ref="B302:B304"/>
    <mergeCell ref="C302:C304"/>
    <mergeCell ref="D302:D304"/>
    <mergeCell ref="E302:E304"/>
    <mergeCell ref="F302:F304"/>
    <mergeCell ref="G302:K302"/>
    <mergeCell ref="S308:S310"/>
    <mergeCell ref="G309:K309"/>
    <mergeCell ref="G310:K310"/>
    <mergeCell ref="A311:A313"/>
    <mergeCell ref="B311:B313"/>
    <mergeCell ref="C311:C313"/>
    <mergeCell ref="D311:D313"/>
    <mergeCell ref="E311:E313"/>
    <mergeCell ref="F311:F313"/>
    <mergeCell ref="G311:K311"/>
    <mergeCell ref="S305:S307"/>
    <mergeCell ref="G306:K306"/>
    <mergeCell ref="G307:K307"/>
    <mergeCell ref="A308:A310"/>
    <mergeCell ref="B308:B310"/>
    <mergeCell ref="C308:C310"/>
    <mergeCell ref="D308:D310"/>
    <mergeCell ref="E308:E310"/>
    <mergeCell ref="F308:F310"/>
    <mergeCell ref="G308:K308"/>
    <mergeCell ref="J319:J320"/>
    <mergeCell ref="K319:K320"/>
    <mergeCell ref="L319:M320"/>
    <mergeCell ref="N319:O320"/>
    <mergeCell ref="P319:Q320"/>
    <mergeCell ref="L321:M321"/>
    <mergeCell ref="N321:O321"/>
    <mergeCell ref="P321:Q321"/>
    <mergeCell ref="C319:C320"/>
    <mergeCell ref="D319:D320"/>
    <mergeCell ref="E319:E320"/>
    <mergeCell ref="F319:F320"/>
    <mergeCell ref="G319:G320"/>
    <mergeCell ref="H319:I319"/>
    <mergeCell ref="S311:S313"/>
    <mergeCell ref="G312:K312"/>
    <mergeCell ref="G313:K313"/>
    <mergeCell ref="A316:P316"/>
    <mergeCell ref="A318:A320"/>
    <mergeCell ref="B318:D318"/>
    <mergeCell ref="E318:F318"/>
    <mergeCell ref="G318:Q318"/>
    <mergeCell ref="R318:R320"/>
    <mergeCell ref="B319:B320"/>
    <mergeCell ref="L326:M326"/>
    <mergeCell ref="N326:O326"/>
    <mergeCell ref="P326:Q326"/>
    <mergeCell ref="L327:M327"/>
    <mergeCell ref="N327:O327"/>
    <mergeCell ref="P327:Q327"/>
    <mergeCell ref="L324:M324"/>
    <mergeCell ref="N324:O324"/>
    <mergeCell ref="P324:Q324"/>
    <mergeCell ref="L325:M325"/>
    <mergeCell ref="N325:O325"/>
    <mergeCell ref="P325:Q325"/>
    <mergeCell ref="L322:M322"/>
    <mergeCell ref="N322:O322"/>
    <mergeCell ref="P322:Q322"/>
    <mergeCell ref="L323:M323"/>
    <mergeCell ref="N323:O323"/>
    <mergeCell ref="P323:Q323"/>
    <mergeCell ref="A334:S334"/>
    <mergeCell ref="A335:S335"/>
    <mergeCell ref="A336:A338"/>
    <mergeCell ref="B336:D336"/>
    <mergeCell ref="E336:F336"/>
    <mergeCell ref="G336:R336"/>
    <mergeCell ref="B337:B338"/>
    <mergeCell ref="C337:C338"/>
    <mergeCell ref="D337:D338"/>
    <mergeCell ref="E337:E338"/>
    <mergeCell ref="L328:M328"/>
    <mergeCell ref="N328:O328"/>
    <mergeCell ref="P328:Q328"/>
    <mergeCell ref="A332:O332"/>
    <mergeCell ref="P332:Q333"/>
    <mergeCell ref="R332:R333"/>
    <mergeCell ref="A333:O333"/>
    <mergeCell ref="A345:P345"/>
    <mergeCell ref="A347:A349"/>
    <mergeCell ref="B347:D347"/>
    <mergeCell ref="E347:F347"/>
    <mergeCell ref="G347:Q347"/>
    <mergeCell ref="R347:R349"/>
    <mergeCell ref="B348:B349"/>
    <mergeCell ref="C348:C349"/>
    <mergeCell ref="D348:D349"/>
    <mergeCell ref="E348:E349"/>
    <mergeCell ref="Q337:Q338"/>
    <mergeCell ref="R337:R338"/>
    <mergeCell ref="G339:K339"/>
    <mergeCell ref="G340:K340"/>
    <mergeCell ref="G341:K341"/>
    <mergeCell ref="G342:K342"/>
    <mergeCell ref="F337:F338"/>
    <mergeCell ref="G337:K338"/>
    <mergeCell ref="L337:M337"/>
    <mergeCell ref="N337:N338"/>
    <mergeCell ref="O337:O338"/>
    <mergeCell ref="P337:P338"/>
    <mergeCell ref="A357:O357"/>
    <mergeCell ref="P357:Q358"/>
    <mergeCell ref="R357:R358"/>
    <mergeCell ref="A358:O358"/>
    <mergeCell ref="A359:S359"/>
    <mergeCell ref="A360:S360"/>
    <mergeCell ref="L352:M352"/>
    <mergeCell ref="N352:O352"/>
    <mergeCell ref="P352:Q352"/>
    <mergeCell ref="L353:M353"/>
    <mergeCell ref="N353:O353"/>
    <mergeCell ref="P353:Q353"/>
    <mergeCell ref="N348:O349"/>
    <mergeCell ref="P348:Q349"/>
    <mergeCell ref="L350:M350"/>
    <mergeCell ref="N350:O350"/>
    <mergeCell ref="P350:Q350"/>
    <mergeCell ref="L351:M351"/>
    <mergeCell ref="N351:O351"/>
    <mergeCell ref="P351:Q351"/>
    <mergeCell ref="F348:F349"/>
    <mergeCell ref="G348:G349"/>
    <mergeCell ref="H348:I348"/>
    <mergeCell ref="J348:J349"/>
    <mergeCell ref="K348:K349"/>
    <mergeCell ref="L348:M349"/>
    <mergeCell ref="G364:K364"/>
    <mergeCell ref="A365:A366"/>
    <mergeCell ref="B365:B366"/>
    <mergeCell ref="C365:C366"/>
    <mergeCell ref="D365:D366"/>
    <mergeCell ref="E365:E366"/>
    <mergeCell ref="F365:F366"/>
    <mergeCell ref="G365:K365"/>
    <mergeCell ref="L362:M362"/>
    <mergeCell ref="N362:N363"/>
    <mergeCell ref="O362:O363"/>
    <mergeCell ref="P362:P363"/>
    <mergeCell ref="Q362:Q363"/>
    <mergeCell ref="R362:R363"/>
    <mergeCell ref="A361:A363"/>
    <mergeCell ref="B361:D361"/>
    <mergeCell ref="E361:F361"/>
    <mergeCell ref="G361:R361"/>
    <mergeCell ref="B362:B363"/>
    <mergeCell ref="C362:C363"/>
    <mergeCell ref="D362:D363"/>
    <mergeCell ref="E362:E363"/>
    <mergeCell ref="F362:F363"/>
    <mergeCell ref="G362:K363"/>
    <mergeCell ref="G368:K368"/>
    <mergeCell ref="A371:P371"/>
    <mergeCell ref="A373:A375"/>
    <mergeCell ref="B373:D373"/>
    <mergeCell ref="E373:F373"/>
    <mergeCell ref="G373:Q373"/>
    <mergeCell ref="L374:M375"/>
    <mergeCell ref="N374:O375"/>
    <mergeCell ref="P374:Q375"/>
    <mergeCell ref="S365:S366"/>
    <mergeCell ref="G366:K366"/>
    <mergeCell ref="A367:A368"/>
    <mergeCell ref="B367:B368"/>
    <mergeCell ref="C367:C368"/>
    <mergeCell ref="D367:D368"/>
    <mergeCell ref="E367:E368"/>
    <mergeCell ref="F367:F368"/>
    <mergeCell ref="G367:K367"/>
    <mergeCell ref="S367:S368"/>
    <mergeCell ref="L378:M378"/>
    <mergeCell ref="N378:O378"/>
    <mergeCell ref="P378:Q378"/>
    <mergeCell ref="A382:O382"/>
    <mergeCell ref="P382:Q383"/>
    <mergeCell ref="R382:R383"/>
    <mergeCell ref="A383:O383"/>
    <mergeCell ref="L376:M376"/>
    <mergeCell ref="N376:O376"/>
    <mergeCell ref="P376:Q376"/>
    <mergeCell ref="L377:M377"/>
    <mergeCell ref="N377:O377"/>
    <mergeCell ref="P377:Q377"/>
    <mergeCell ref="R373:R375"/>
    <mergeCell ref="B374:B375"/>
    <mergeCell ref="C374:C375"/>
    <mergeCell ref="D374:D375"/>
    <mergeCell ref="E374:E375"/>
    <mergeCell ref="F374:F375"/>
    <mergeCell ref="G374:G375"/>
    <mergeCell ref="H374:I374"/>
    <mergeCell ref="J374:J375"/>
    <mergeCell ref="K374:K375"/>
    <mergeCell ref="Q387:Q388"/>
    <mergeCell ref="R387:R388"/>
    <mergeCell ref="G389:K389"/>
    <mergeCell ref="A390:A391"/>
    <mergeCell ref="B390:B391"/>
    <mergeCell ref="C390:C391"/>
    <mergeCell ref="D390:D391"/>
    <mergeCell ref="E390:E391"/>
    <mergeCell ref="F390:F391"/>
    <mergeCell ref="G390:K390"/>
    <mergeCell ref="F387:F388"/>
    <mergeCell ref="G387:K388"/>
    <mergeCell ref="L387:M387"/>
    <mergeCell ref="N387:N388"/>
    <mergeCell ref="O387:O388"/>
    <mergeCell ref="P387:P388"/>
    <mergeCell ref="A384:S384"/>
    <mergeCell ref="A385:S385"/>
    <mergeCell ref="A386:A388"/>
    <mergeCell ref="B386:D386"/>
    <mergeCell ref="E386:F386"/>
    <mergeCell ref="G386:R386"/>
    <mergeCell ref="B387:B388"/>
    <mergeCell ref="C387:C388"/>
    <mergeCell ref="D387:D388"/>
    <mergeCell ref="E387:E388"/>
    <mergeCell ref="G393:K393"/>
    <mergeCell ref="G394:K394"/>
    <mergeCell ref="G395:K395"/>
    <mergeCell ref="A398:P398"/>
    <mergeCell ref="A400:A402"/>
    <mergeCell ref="B400:D400"/>
    <mergeCell ref="E400:F400"/>
    <mergeCell ref="G400:Q400"/>
    <mergeCell ref="L401:M402"/>
    <mergeCell ref="N401:O402"/>
    <mergeCell ref="S390:S391"/>
    <mergeCell ref="G391:K391"/>
    <mergeCell ref="A392:A395"/>
    <mergeCell ref="B392:B395"/>
    <mergeCell ref="C392:C395"/>
    <mergeCell ref="D392:D395"/>
    <mergeCell ref="E392:E395"/>
    <mergeCell ref="F392:F395"/>
    <mergeCell ref="G392:K392"/>
    <mergeCell ref="S392:S395"/>
    <mergeCell ref="B412:D412"/>
    <mergeCell ref="E412:G412"/>
    <mergeCell ref="H412:J412"/>
    <mergeCell ref="L405:M405"/>
    <mergeCell ref="N405:O405"/>
    <mergeCell ref="P405:Q405"/>
    <mergeCell ref="B411:D411"/>
    <mergeCell ref="E411:G411"/>
    <mergeCell ref="H411:J411"/>
    <mergeCell ref="P401:Q402"/>
    <mergeCell ref="L403:M403"/>
    <mergeCell ref="N403:O403"/>
    <mergeCell ref="P403:Q403"/>
    <mergeCell ref="L404:M404"/>
    <mergeCell ref="N404:O404"/>
    <mergeCell ref="P404:Q404"/>
    <mergeCell ref="R400:R402"/>
    <mergeCell ref="B401:B402"/>
    <mergeCell ref="C401:C402"/>
    <mergeCell ref="D401:D402"/>
    <mergeCell ref="E401:E402"/>
    <mergeCell ref="F401:F402"/>
    <mergeCell ref="G401:G402"/>
    <mergeCell ref="H401:I401"/>
    <mergeCell ref="J401:J402"/>
    <mergeCell ref="K401:K402"/>
  </mergeCells>
  <conditionalFormatting sqref="A12:S71 A392:S414 A391:Q391 S391 A328:S390 A322:O327 R322:S327 A310:S321 A308:Q309 S308:S309 A307:S307 A305:Q306 S305:S306 A303:S304 A302:Q302 S302 A300:S301 A299:Q299 S299 A298:S298 A294:S295 A293:Q293 S293 A250:Q250 S250 A240:S240 A239:Q239 S239 A242:S246 A241:Q241 S241 A248:S249 A247:Q247 S247 A165:Q166 S165:S166 A164:S164 A163:Q163 S163 A103:S104 A102:Q102 S102 A73:S101 A72:Q72 S72 A105:Q105 S105 A296:Q297 S296:S297 A167:S238 A106:S162 A251:S292">
    <cfRule type="cellIs" dxfId="0" priority="1" operator="lessThan">
      <formula>0</formula>
    </cfRule>
  </conditionalFormatting>
  <pageMargins left="0.19685039370078741" right="0.19685039370078741" top="0.19685039370078741" bottom="0.19685039370078741" header="0" footer="0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Vorobyevadg</dc:creator>
  <cp:lastModifiedBy>Пользователь</cp:lastModifiedBy>
  <cp:lastPrinted>2024-01-26T09:14:10Z</cp:lastPrinted>
  <dcterms:created xsi:type="dcterms:W3CDTF">2024-01-25T09:56:33Z</dcterms:created>
  <dcterms:modified xsi:type="dcterms:W3CDTF">2024-01-26T09:14:43Z</dcterms:modified>
</cp:coreProperties>
</file>